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225" windowWidth="10200" windowHeight="7515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calcPr calcId="162913"/>
</workbook>
</file>

<file path=xl/calcChain.xml><?xml version="1.0" encoding="utf-8"?>
<calcChain xmlns="http://schemas.openxmlformats.org/spreadsheetml/2006/main">
  <c r="N16" i="19" l="1"/>
  <c r="M16" i="19"/>
  <c r="L16" i="19"/>
  <c r="K16" i="19"/>
  <c r="J16" i="19"/>
  <c r="I16" i="19"/>
  <c r="H16" i="19"/>
  <c r="G16" i="19"/>
  <c r="F16" i="19"/>
  <c r="E16" i="19"/>
  <c r="D16" i="19"/>
  <c r="C16" i="19"/>
  <c r="N11" i="19"/>
  <c r="N17" i="19" s="1"/>
  <c r="M11" i="19"/>
  <c r="M17" i="19" s="1"/>
  <c r="L11" i="19"/>
  <c r="L17" i="19" s="1"/>
  <c r="K11" i="19"/>
  <c r="K17" i="19" s="1"/>
  <c r="J11" i="19"/>
  <c r="J17" i="19" s="1"/>
  <c r="I11" i="19"/>
  <c r="I17" i="19" s="1"/>
  <c r="H11" i="19"/>
  <c r="H17" i="19" s="1"/>
  <c r="G11" i="19"/>
  <c r="G17" i="19" s="1"/>
  <c r="F11" i="19"/>
  <c r="F17" i="19" s="1"/>
  <c r="E11" i="19"/>
  <c r="D11" i="19"/>
  <c r="C11" i="19"/>
  <c r="E17" i="19" l="1"/>
  <c r="D17" i="19"/>
  <c r="C17" i="19"/>
  <c r="AG13" i="16"/>
  <c r="AG12" i="16"/>
  <c r="AG10" i="16"/>
  <c r="AG8" i="16"/>
  <c r="AG7" i="16"/>
  <c r="AG6" i="16"/>
  <c r="AG5" i="16"/>
  <c r="N16" i="18" l="1"/>
  <c r="M16" i="18"/>
  <c r="L16" i="18"/>
  <c r="K16" i="18"/>
  <c r="J16" i="18"/>
  <c r="I16" i="18"/>
  <c r="H16" i="18"/>
  <c r="G16" i="18"/>
  <c r="F16" i="18"/>
  <c r="E16" i="18"/>
  <c r="D16" i="18"/>
  <c r="C16" i="18"/>
  <c r="N11" i="18"/>
  <c r="M11" i="18"/>
  <c r="L11" i="18"/>
  <c r="K11" i="18"/>
  <c r="K17" i="18" s="1"/>
  <c r="J11" i="18"/>
  <c r="I11" i="18"/>
  <c r="H11" i="18"/>
  <c r="G11" i="18"/>
  <c r="F11" i="18"/>
  <c r="E11" i="18"/>
  <c r="D11" i="18"/>
  <c r="C11" i="18"/>
  <c r="J17" i="18" l="1"/>
  <c r="I17" i="18"/>
  <c r="N17" i="18"/>
  <c r="H17" i="18"/>
  <c r="E17" i="18"/>
  <c r="D17" i="18"/>
  <c r="F17" i="18"/>
  <c r="L17" i="18"/>
  <c r="C17" i="18"/>
  <c r="G17" i="18"/>
  <c r="M17" i="18"/>
  <c r="AQ8" i="17"/>
  <c r="AQ15" i="17"/>
  <c r="AQ12" i="17"/>
  <c r="AM15" i="17" l="1"/>
  <c r="AM12" i="17"/>
  <c r="AI15" i="17" l="1"/>
  <c r="AI12" i="17"/>
  <c r="AE15" i="17" l="1"/>
  <c r="AC16" i="17" l="1"/>
  <c r="AD16" i="17"/>
  <c r="AF16" i="17"/>
  <c r="AG16" i="17"/>
  <c r="AH16" i="17"/>
  <c r="AJ16" i="17"/>
  <c r="AK16" i="17"/>
  <c r="AL16" i="17"/>
  <c r="AN16" i="17"/>
  <c r="AO16" i="17"/>
  <c r="AP16" i="17"/>
  <c r="AR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AB16" i="17"/>
  <c r="AA15" i="17" l="1"/>
  <c r="AA12" i="17"/>
  <c r="W12" i="17" l="1"/>
  <c r="W15" i="17"/>
  <c r="T17" i="17" l="1"/>
  <c r="S12" i="17" l="1"/>
  <c r="D16" i="17" l="1"/>
  <c r="Q17" i="17"/>
  <c r="Q11" i="17"/>
  <c r="M11" i="17" l="1"/>
  <c r="M17" i="17"/>
  <c r="J11" i="17" l="1"/>
  <c r="J17" i="17"/>
  <c r="D11" i="17" l="1"/>
  <c r="D17" i="17"/>
  <c r="V13" i="15" l="1"/>
  <c r="V12" i="15"/>
  <c r="V10" i="15"/>
  <c r="V8" i="15"/>
  <c r="V7" i="15"/>
  <c r="V6" i="15"/>
  <c r="V5" i="15"/>
  <c r="AR11" i="17"/>
  <c r="AR17" i="17" s="1"/>
  <c r="AN11" i="17"/>
  <c r="AN17" i="17" s="1"/>
  <c r="AJ11" i="17"/>
  <c r="AJ17" i="17" s="1"/>
  <c r="AF11" i="17"/>
  <c r="AD11" i="17"/>
  <c r="AD17" i="17" s="1"/>
  <c r="AC11" i="17"/>
  <c r="AC17" i="17" s="1"/>
  <c r="AB11" i="17"/>
  <c r="AB17" i="17" s="1"/>
  <c r="X11" i="17"/>
  <c r="T11" i="17"/>
  <c r="G11" i="17"/>
  <c r="G17" i="17" l="1"/>
  <c r="AF17" i="17"/>
  <c r="X17" i="17"/>
  <c r="U14" i="16"/>
  <c r="V14" i="16"/>
  <c r="W14" i="16"/>
  <c r="U15" i="16"/>
  <c r="V15" i="16"/>
  <c r="W15" i="16"/>
  <c r="U11" i="16"/>
  <c r="V11" i="16"/>
  <c r="W11" i="16"/>
  <c r="AF14" i="16"/>
  <c r="AC14" i="16"/>
  <c r="Z14" i="16"/>
  <c r="T14" i="16"/>
  <c r="Q14" i="16"/>
  <c r="N14" i="16"/>
  <c r="L14" i="16"/>
  <c r="I14" i="16"/>
  <c r="G14" i="16"/>
  <c r="E14" i="16"/>
  <c r="C14" i="16"/>
  <c r="AF11" i="16"/>
  <c r="AF15" i="16" s="1"/>
  <c r="AC11" i="16"/>
  <c r="Z11" i="16"/>
  <c r="Z15" i="16"/>
  <c r="T11" i="16"/>
  <c r="Q11" i="16"/>
  <c r="N11" i="16"/>
  <c r="L11" i="16"/>
  <c r="I11" i="16"/>
  <c r="G11" i="16"/>
  <c r="G15" i="16"/>
  <c r="E11" i="16"/>
  <c r="C11" i="16"/>
  <c r="AC15" i="16"/>
  <c r="Q15" i="16"/>
  <c r="N15" i="16"/>
  <c r="L15" i="16"/>
  <c r="E15" i="16"/>
  <c r="C15" i="16"/>
  <c r="I15" i="16"/>
  <c r="T15" i="16"/>
  <c r="O13" i="14"/>
  <c r="O12" i="14"/>
  <c r="O10" i="14"/>
  <c r="O8" i="14"/>
  <c r="O7" i="14"/>
  <c r="O6" i="14"/>
  <c r="O5" i="14"/>
  <c r="K14" i="15"/>
  <c r="K11" i="15"/>
  <c r="K15" i="15"/>
  <c r="M11" i="15"/>
  <c r="Q6" i="14"/>
  <c r="Q7" i="14"/>
  <c r="Q8" i="14"/>
  <c r="Q10" i="14"/>
  <c r="Q11" i="14"/>
  <c r="Q12" i="14"/>
  <c r="Q13" i="14"/>
  <c r="Q14" i="14"/>
  <c r="Q15" i="14"/>
  <c r="Q5" i="14"/>
  <c r="U14" i="15"/>
  <c r="S14" i="15"/>
  <c r="Q14" i="15"/>
  <c r="M14" i="15"/>
  <c r="I14" i="15"/>
  <c r="H14" i="15"/>
  <c r="F14" i="15"/>
  <c r="E14" i="15"/>
  <c r="D14" i="15"/>
  <c r="C14" i="15"/>
  <c r="U11" i="15"/>
  <c r="S11" i="15"/>
  <c r="S15" i="15"/>
  <c r="Q11" i="15"/>
  <c r="I11" i="15"/>
  <c r="H11" i="15"/>
  <c r="F11" i="15"/>
  <c r="E11" i="15"/>
  <c r="D11" i="15"/>
  <c r="C11" i="15"/>
  <c r="I15" i="15"/>
  <c r="F15" i="15"/>
  <c r="D15" i="15"/>
  <c r="E15" i="15"/>
  <c r="M15" i="15"/>
  <c r="U15" i="15"/>
  <c r="C15" i="15"/>
  <c r="H15" i="15"/>
  <c r="Q15" i="15"/>
  <c r="N14" i="14"/>
  <c r="M14" i="14"/>
  <c r="L14" i="14"/>
  <c r="K14" i="14"/>
  <c r="J14" i="14"/>
  <c r="H14" i="14"/>
  <c r="G14" i="14"/>
  <c r="F14" i="14"/>
  <c r="E14" i="14"/>
  <c r="D14" i="14"/>
  <c r="C14" i="14"/>
  <c r="N11" i="14"/>
  <c r="M11" i="14"/>
  <c r="L11" i="14"/>
  <c r="K11" i="14"/>
  <c r="J11" i="14"/>
  <c r="J15" i="14"/>
  <c r="H11" i="14"/>
  <c r="H15" i="14"/>
  <c r="G11" i="14"/>
  <c r="F11" i="14"/>
  <c r="F15" i="14"/>
  <c r="E11" i="14"/>
  <c r="E15" i="14"/>
  <c r="D11" i="14"/>
  <c r="D15" i="14"/>
  <c r="C11" i="14"/>
  <c r="N15" i="14"/>
  <c r="M15" i="14"/>
  <c r="L15" i="14"/>
  <c r="K15" i="14"/>
  <c r="G15" i="14"/>
  <c r="C15" i="14"/>
  <c r="N14" i="13"/>
  <c r="M14" i="13"/>
  <c r="L14" i="13"/>
  <c r="K14" i="13"/>
  <c r="J14" i="13"/>
  <c r="I14" i="13"/>
  <c r="H14" i="13"/>
  <c r="G14" i="13"/>
  <c r="F14" i="13"/>
  <c r="E14" i="13"/>
  <c r="D14" i="13"/>
  <c r="C14" i="13"/>
  <c r="N11" i="13"/>
  <c r="M11" i="13"/>
  <c r="L11" i="13"/>
  <c r="L15" i="13"/>
  <c r="K11" i="13"/>
  <c r="K15" i="13"/>
  <c r="J11" i="13"/>
  <c r="J15" i="13"/>
  <c r="I11" i="13"/>
  <c r="H11" i="13"/>
  <c r="G11" i="13"/>
  <c r="G15" i="13"/>
  <c r="F11" i="13"/>
  <c r="F15" i="13"/>
  <c r="E11" i="13"/>
  <c r="D11" i="13"/>
  <c r="D15" i="13"/>
  <c r="C11" i="13"/>
  <c r="C15" i="13"/>
  <c r="N15" i="13"/>
  <c r="M15" i="13"/>
  <c r="I15" i="13"/>
  <c r="H15" i="13"/>
  <c r="E15" i="13"/>
  <c r="K14" i="12"/>
  <c r="K11" i="12"/>
  <c r="K15" i="12"/>
  <c r="J14" i="12"/>
  <c r="J11" i="12"/>
  <c r="J15" i="12"/>
  <c r="I14" i="12"/>
  <c r="I11" i="12"/>
  <c r="I15" i="12"/>
  <c r="G14" i="12"/>
  <c r="G11" i="12"/>
  <c r="G15" i="12"/>
  <c r="N14" i="12"/>
  <c r="M14" i="12"/>
  <c r="L14" i="12"/>
  <c r="H14" i="12"/>
  <c r="F14" i="12"/>
  <c r="E14" i="12"/>
  <c r="D14" i="12"/>
  <c r="C14" i="12"/>
  <c r="N11" i="12"/>
  <c r="M11" i="12"/>
  <c r="L11" i="12"/>
  <c r="H11" i="12"/>
  <c r="F11" i="12"/>
  <c r="E11" i="12"/>
  <c r="D11" i="12"/>
  <c r="D15" i="12"/>
  <c r="C11" i="12"/>
  <c r="N15" i="12"/>
  <c r="M15" i="12"/>
  <c r="L15" i="12"/>
  <c r="H15" i="12"/>
  <c r="F15" i="12"/>
  <c r="E15" i="12"/>
  <c r="C15" i="12"/>
  <c r="L14" i="11"/>
  <c r="L11" i="11"/>
  <c r="L15" i="11"/>
  <c r="N14" i="11"/>
  <c r="M14" i="11"/>
  <c r="K14" i="11"/>
  <c r="J14" i="11"/>
  <c r="I14" i="11"/>
  <c r="H14" i="11"/>
  <c r="G14" i="11"/>
  <c r="F14" i="11"/>
  <c r="E14" i="11"/>
  <c r="D14" i="11"/>
  <c r="C14" i="11"/>
  <c r="N11" i="11"/>
  <c r="M11" i="11"/>
  <c r="K11" i="11"/>
  <c r="J11" i="11"/>
  <c r="I11" i="11"/>
  <c r="H11" i="11"/>
  <c r="G11" i="11"/>
  <c r="F11" i="11"/>
  <c r="E11" i="11"/>
  <c r="D11" i="11"/>
  <c r="C11" i="11"/>
  <c r="F15" i="11"/>
  <c r="J15" i="11"/>
  <c r="C15" i="11"/>
  <c r="N15" i="11"/>
  <c r="M15" i="11"/>
  <c r="K15" i="11"/>
  <c r="I15" i="11"/>
  <c r="H15" i="11"/>
  <c r="G15" i="11"/>
  <c r="D15" i="11"/>
  <c r="E15" i="11"/>
  <c r="N14" i="7"/>
  <c r="N11" i="7"/>
  <c r="N15" i="7"/>
  <c r="N14" i="9"/>
  <c r="M14" i="9"/>
  <c r="L14" i="9"/>
  <c r="K14" i="9"/>
  <c r="J14" i="9"/>
  <c r="I14" i="9"/>
  <c r="H14" i="9"/>
  <c r="G14" i="9"/>
  <c r="F14" i="9"/>
  <c r="E14" i="9"/>
  <c r="D14" i="9"/>
  <c r="C14" i="9"/>
  <c r="N11" i="9"/>
  <c r="N15" i="9"/>
  <c r="M11" i="9"/>
  <c r="M15" i="9"/>
  <c r="L11" i="9"/>
  <c r="L15" i="9"/>
  <c r="K11" i="9"/>
  <c r="K15" i="9"/>
  <c r="J11" i="9"/>
  <c r="J15" i="9"/>
  <c r="I11" i="9"/>
  <c r="I15" i="9"/>
  <c r="H11" i="9"/>
  <c r="H15" i="9"/>
  <c r="G11" i="9"/>
  <c r="G15" i="9"/>
  <c r="F11" i="9"/>
  <c r="F15" i="9"/>
  <c r="E11" i="9"/>
  <c r="E15" i="9"/>
  <c r="D11" i="9"/>
  <c r="D15" i="9"/>
  <c r="C11" i="9"/>
  <c r="C15" i="9"/>
  <c r="N14" i="8"/>
  <c r="M14" i="8"/>
  <c r="L14" i="8"/>
  <c r="K14" i="8"/>
  <c r="J14" i="8"/>
  <c r="I14" i="8"/>
  <c r="H14" i="8"/>
  <c r="G14" i="8"/>
  <c r="F14" i="8"/>
  <c r="E14" i="8"/>
  <c r="D14" i="8"/>
  <c r="C14" i="8"/>
  <c r="N11" i="8"/>
  <c r="N15" i="8"/>
  <c r="M11" i="8"/>
  <c r="M15" i="8"/>
  <c r="L11" i="8"/>
  <c r="L15" i="8"/>
  <c r="K11" i="8"/>
  <c r="J11" i="8"/>
  <c r="J15" i="8"/>
  <c r="I11" i="8"/>
  <c r="H11" i="8"/>
  <c r="G11" i="8"/>
  <c r="F11" i="8"/>
  <c r="F15" i="8"/>
  <c r="E11" i="8"/>
  <c r="D11" i="8"/>
  <c r="D15" i="8"/>
  <c r="C11" i="8"/>
  <c r="K15" i="8"/>
  <c r="I15" i="8"/>
  <c r="H15" i="8"/>
  <c r="G15" i="8"/>
  <c r="E15" i="8"/>
  <c r="C15" i="8"/>
  <c r="D14" i="7"/>
  <c r="E14" i="7"/>
  <c r="F14" i="7"/>
  <c r="G14" i="7"/>
  <c r="H14" i="7"/>
  <c r="I14" i="7"/>
  <c r="J14" i="7"/>
  <c r="K14" i="7"/>
  <c r="L14" i="7"/>
  <c r="M14" i="7"/>
  <c r="C14" i="7"/>
  <c r="E11" i="7"/>
  <c r="E15" i="7"/>
  <c r="D11" i="7"/>
  <c r="D15" i="7"/>
  <c r="F11" i="7"/>
  <c r="F15" i="7"/>
  <c r="G11" i="7"/>
  <c r="G15" i="7"/>
  <c r="H11" i="7"/>
  <c r="H15" i="7"/>
  <c r="I11" i="7"/>
  <c r="I15" i="7"/>
  <c r="J11" i="7"/>
  <c r="J15" i="7"/>
  <c r="K11" i="7"/>
  <c r="K15" i="7"/>
  <c r="L11" i="7"/>
  <c r="L15" i="7"/>
  <c r="M11" i="7"/>
  <c r="M15" i="7"/>
  <c r="C11" i="7"/>
  <c r="C15" i="7"/>
</calcChain>
</file>

<file path=xl/comments1.xml><?xml version="1.0" encoding="utf-8"?>
<comments xmlns="http://schemas.openxmlformats.org/spreadsheetml/2006/main">
  <authors>
    <author>Пискарева Елена Викторовна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Пискарева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прошу учитывать в прогнозе - перешли на расчеты по нижней границе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Пискарева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прошу учитывать в прогнозе - перешли на расчеты по нижней границе</t>
        </r>
      </text>
    </comment>
  </commentList>
</comments>
</file>

<file path=xl/sharedStrings.xml><?xml version="1.0" encoding="utf-8"?>
<sst xmlns="http://schemas.openxmlformats.org/spreadsheetml/2006/main" count="343" uniqueCount="39">
  <si>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</si>
  <si>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</si>
  <si>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</si>
  <si>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</si>
  <si>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</si>
  <si>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</si>
  <si>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</si>
  <si>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</si>
  <si>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</si>
  <si>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</si>
  <si>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</si>
  <si>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</si>
  <si>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</si>
  <si>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</si>
  <si>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</si>
  <si>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</si>
  <si>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</si>
  <si>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</si>
  <si>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</si>
  <si>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2015 год</t>
  </si>
  <si>
    <t>ОАО "МРСК Юга" "Астраханьэнерго"</t>
  </si>
  <si>
    <t>ВСЕГО</t>
  </si>
  <si>
    <t>Приволжская дирекция по энергообеспечению - структурного подразделения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</si>
  <si>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</si>
  <si>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2013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</si>
  <si>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</si>
  <si>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</si>
  <si>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2016 год</t>
  </si>
  <si>
    <t>ПАО "МРСК Юга" "Астраханьэнерго"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</si>
  <si>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</si>
  <si>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</si>
  <si>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</si>
  <si>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2020 год</t>
  </si>
  <si>
    <t>филиал ПАО «Россети Юг» - "Астраханьэнерго"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</si>
  <si>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</si>
  <si>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2022 год</t>
  </si>
  <si>
    <t>Приволжская дирекция по энергообеспечению - структурное подразделение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</si>
  <si>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Астраханской области в разрезе ТСО за 2023 год</t>
  </si>
  <si>
    <t>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</si>
</sst>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165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/>
    <xf numFmtId="3" fontId="3" fillId="0" borderId="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B5" sqref="A5:XFD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4" t="s">
        <v>20</v>
      </c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5"/>
      <c r="B5" s="5" t="s">
        <v>14</v>
      </c>
      <c r="C5" s="3">
        <v>1796572</v>
      </c>
      <c r="D5" s="3">
        <v>1620785</v>
      </c>
      <c r="E5" s="3">
        <v>1508015</v>
      </c>
      <c r="F5" s="3">
        <v>1194096</v>
      </c>
      <c r="G5" s="3">
        <v>965461</v>
      </c>
      <c r="H5" s="3">
        <v>900727</v>
      </c>
      <c r="I5" s="3">
        <v>1136772</v>
      </c>
      <c r="J5" s="3">
        <v>1122380</v>
      </c>
      <c r="K5" s="3">
        <v>1097305</v>
      </c>
      <c r="L5" s="3">
        <v>1476606</v>
      </c>
      <c r="M5" s="3">
        <v>1498189</v>
      </c>
      <c r="N5" s="3">
        <v>2253483</v>
      </c>
    </row>
    <row r="6" spans="1:14" ht="22.5" customHeight="1" x14ac:dyDescent="0.25">
      <c r="A6" s="25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5"/>
      <c r="B7" s="5" t="s">
        <v>16</v>
      </c>
      <c r="C7" s="3">
        <v>479827</v>
      </c>
      <c r="D7" s="3">
        <v>462431</v>
      </c>
      <c r="E7" s="3">
        <v>478366</v>
      </c>
      <c r="F7" s="3">
        <v>437392</v>
      </c>
      <c r="G7" s="3">
        <v>418779</v>
      </c>
      <c r="H7" s="3">
        <v>478653</v>
      </c>
      <c r="I7" s="3">
        <v>522769</v>
      </c>
      <c r="J7" s="3">
        <v>510285</v>
      </c>
      <c r="K7" s="3">
        <v>377036</v>
      </c>
      <c r="L7" s="3">
        <v>381137</v>
      </c>
      <c r="M7" s="3">
        <v>404892</v>
      </c>
      <c r="N7" s="3">
        <v>470372</v>
      </c>
    </row>
    <row r="8" spans="1:14" ht="22.5" customHeight="1" x14ac:dyDescent="0.25">
      <c r="A8" s="25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5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5"/>
      <c r="B10" s="4"/>
      <c r="C10" s="3">
        <v>585548</v>
      </c>
      <c r="D10" s="3">
        <v>430550</v>
      </c>
      <c r="E10" s="3">
        <v>483036</v>
      </c>
      <c r="F10" s="3">
        <v>424992</v>
      </c>
      <c r="G10" s="3">
        <v>463541</v>
      </c>
      <c r="H10" s="3">
        <v>593126</v>
      </c>
      <c r="I10" s="3">
        <v>556996</v>
      </c>
      <c r="J10" s="3">
        <v>486563</v>
      </c>
      <c r="K10" s="3">
        <v>445403</v>
      </c>
      <c r="L10" s="3">
        <v>546873</v>
      </c>
      <c r="M10" s="3">
        <v>437506</v>
      </c>
      <c r="N10" s="3">
        <v>308610</v>
      </c>
    </row>
    <row r="11" spans="1:14" ht="22.5" customHeight="1" x14ac:dyDescent="0.25">
      <c r="A11" s="21" t="s">
        <v>18</v>
      </c>
      <c r="B11" s="22"/>
      <c r="C11" s="9">
        <f t="shared" ref="C11:N11" si="0">SUM(C5:C8,C10)</f>
        <v>2861947</v>
      </c>
      <c r="D11" s="9">
        <f t="shared" si="0"/>
        <v>2513766</v>
      </c>
      <c r="E11" s="9">
        <f t="shared" si="0"/>
        <v>2469417</v>
      </c>
      <c r="F11" s="9">
        <f t="shared" si="0"/>
        <v>2056480</v>
      </c>
      <c r="G11" s="9">
        <f t="shared" si="0"/>
        <v>1847781</v>
      </c>
      <c r="H11" s="9">
        <f t="shared" si="0"/>
        <v>1972506</v>
      </c>
      <c r="I11" s="9">
        <f t="shared" si="0"/>
        <v>2216537</v>
      </c>
      <c r="J11" s="9">
        <f t="shared" si="0"/>
        <v>2119228</v>
      </c>
      <c r="K11" s="9">
        <f t="shared" si="0"/>
        <v>1919744</v>
      </c>
      <c r="L11" s="9">
        <f t="shared" si="0"/>
        <v>2404616</v>
      </c>
      <c r="M11" s="9">
        <f t="shared" si="0"/>
        <v>2340587</v>
      </c>
      <c r="N11" s="9">
        <f t="shared" si="0"/>
        <v>3032465</v>
      </c>
    </row>
    <row r="12" spans="1:14" ht="42.75" customHeight="1" x14ac:dyDescent="0.25">
      <c r="A12" s="29" t="s">
        <v>22</v>
      </c>
      <c r="B12" s="5" t="s">
        <v>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48.75" customHeight="1" x14ac:dyDescent="0.25">
      <c r="A13" s="30"/>
      <c r="B13" s="5" t="s">
        <v>17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4" customHeight="1" x14ac:dyDescent="0.25">
      <c r="A14" s="21" t="s">
        <v>18</v>
      </c>
      <c r="B14" s="22"/>
      <c r="C14" s="9">
        <f>C12+C13</f>
        <v>0</v>
      </c>
      <c r="D14" s="9">
        <f t="shared" ref="D14:N14" si="1">D12+D13</f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</row>
    <row r="15" spans="1:14" s="10" customFormat="1" ht="22.5" customHeight="1" x14ac:dyDescent="0.2">
      <c r="A15" s="21" t="s">
        <v>21</v>
      </c>
      <c r="B15" s="22"/>
      <c r="C15" s="9">
        <f>C11+C14</f>
        <v>2861947</v>
      </c>
      <c r="D15" s="9">
        <f t="shared" ref="D15:N15" si="2">D11+D14</f>
        <v>2513766</v>
      </c>
      <c r="E15" s="9">
        <f t="shared" si="2"/>
        <v>2469417</v>
      </c>
      <c r="F15" s="9">
        <f t="shared" si="2"/>
        <v>2056480</v>
      </c>
      <c r="G15" s="9">
        <f t="shared" si="2"/>
        <v>1847781</v>
      </c>
      <c r="H15" s="9">
        <f t="shared" si="2"/>
        <v>1972506</v>
      </c>
      <c r="I15" s="9">
        <f t="shared" si="2"/>
        <v>2216537</v>
      </c>
      <c r="J15" s="9">
        <f t="shared" si="2"/>
        <v>2119228</v>
      </c>
      <c r="K15" s="9">
        <f t="shared" si="2"/>
        <v>1919744</v>
      </c>
      <c r="L15" s="9">
        <f t="shared" si="2"/>
        <v>2404616</v>
      </c>
      <c r="M15" s="9">
        <f t="shared" si="2"/>
        <v>2340587</v>
      </c>
      <c r="N15" s="9">
        <f t="shared" si="2"/>
        <v>3032465</v>
      </c>
    </row>
  </sheetData>
  <mergeCells count="8">
    <mergeCell ref="A14:B14"/>
    <mergeCell ref="A15:B15"/>
    <mergeCell ref="A2:N2"/>
    <mergeCell ref="A4:A10"/>
    <mergeCell ref="B4:N4"/>
    <mergeCell ref="B9:N9"/>
    <mergeCell ref="A11:B11"/>
    <mergeCell ref="A12:A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"/>
  <sheetViews>
    <sheetView zoomScale="70" zoomScaleNormal="70" workbookViewId="0">
      <selection activeCell="AS5" sqref="AS5"/>
    </sheetView>
  </sheetViews>
  <sheetFormatPr defaultRowHeight="15" x14ac:dyDescent="0.25"/>
  <cols>
    <col min="1" max="1" width="22.140625" customWidth="1"/>
    <col min="2" max="2" width="15.85546875" customWidth="1"/>
    <col min="3" max="3" width="15.85546875" hidden="1" customWidth="1"/>
    <col min="4" max="4" width="21.7109375" customWidth="1"/>
    <col min="5" max="6" width="21.7109375" hidden="1" customWidth="1"/>
    <col min="7" max="7" width="21.7109375" customWidth="1"/>
    <col min="8" max="9" width="21.7109375" hidden="1" customWidth="1"/>
    <col min="10" max="10" width="21.7109375" customWidth="1"/>
    <col min="11" max="12" width="21.7109375" hidden="1" customWidth="1"/>
    <col min="13" max="13" width="21.7109375" customWidth="1"/>
    <col min="14" max="16" width="21.7109375" hidden="1" customWidth="1"/>
    <col min="17" max="17" width="21.7109375" customWidth="1"/>
    <col min="18" max="19" width="21.7109375" hidden="1" customWidth="1"/>
    <col min="20" max="20" width="21.7109375" customWidth="1"/>
    <col min="21" max="23" width="21.7109375" hidden="1" customWidth="1"/>
    <col min="24" max="24" width="21.7109375" customWidth="1"/>
    <col min="25" max="27" width="21.7109375" hidden="1" customWidth="1"/>
    <col min="28" max="28" width="21.7109375" customWidth="1"/>
    <col min="29" max="31" width="21.7109375" hidden="1" customWidth="1"/>
    <col min="32" max="32" width="21.7109375" customWidth="1"/>
    <col min="33" max="35" width="21.7109375" hidden="1" customWidth="1"/>
    <col min="36" max="36" width="21.7109375" customWidth="1"/>
    <col min="37" max="39" width="21.7109375" hidden="1" customWidth="1"/>
    <col min="40" max="40" width="21.7109375" customWidth="1"/>
    <col min="41" max="43" width="21.7109375" hidden="1" customWidth="1"/>
    <col min="44" max="44" width="21.7109375" customWidth="1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ht="15" customHeight="1" x14ac:dyDescent="0.25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5" ht="28.5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 t="s">
        <v>7</v>
      </c>
      <c r="U3" s="8"/>
      <c r="V3" s="8"/>
      <c r="W3" s="8"/>
      <c r="X3" s="8" t="s">
        <v>8</v>
      </c>
      <c r="Y3" s="8"/>
      <c r="Z3" s="8"/>
      <c r="AA3" s="8"/>
      <c r="AB3" s="8" t="s">
        <v>9</v>
      </c>
      <c r="AC3" s="8"/>
      <c r="AD3" s="8"/>
      <c r="AE3" s="8"/>
      <c r="AF3" s="8" t="s">
        <v>10</v>
      </c>
      <c r="AG3" s="8"/>
      <c r="AH3" s="8"/>
      <c r="AI3" s="8"/>
      <c r="AJ3" s="8" t="s">
        <v>11</v>
      </c>
      <c r="AK3" s="8"/>
      <c r="AL3" s="8"/>
      <c r="AM3" s="8"/>
      <c r="AN3" s="8" t="s">
        <v>12</v>
      </c>
      <c r="AO3" s="8"/>
      <c r="AP3" s="8"/>
      <c r="AQ3" s="8"/>
      <c r="AR3" s="8" t="s">
        <v>13</v>
      </c>
    </row>
    <row r="4" spans="1:45" ht="19.5" customHeight="1" x14ac:dyDescent="0.25">
      <c r="A4" s="33" t="s">
        <v>33</v>
      </c>
      <c r="B4" s="35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7"/>
    </row>
    <row r="5" spans="1:45" ht="19.5" customHeight="1" x14ac:dyDescent="0.25">
      <c r="A5" s="34"/>
      <c r="B5" s="14" t="s">
        <v>14</v>
      </c>
      <c r="C5" s="14">
        <v>0.95052250251581172</v>
      </c>
      <c r="D5" s="15">
        <v>1794087.6189999999</v>
      </c>
      <c r="E5" s="15"/>
      <c r="F5" s="15">
        <v>0.8927133895915832</v>
      </c>
      <c r="G5" s="15">
        <v>1305834</v>
      </c>
      <c r="H5" s="15"/>
      <c r="I5" s="15">
        <v>0.99806898217201601</v>
      </c>
      <c r="J5" s="15">
        <v>1570374</v>
      </c>
      <c r="K5" s="15"/>
      <c r="L5" s="15">
        <v>0.54588616275847324</v>
      </c>
      <c r="M5" s="15">
        <v>748749</v>
      </c>
      <c r="N5" s="16"/>
      <c r="O5" s="16"/>
      <c r="P5" s="16">
        <v>0.84127524071396853</v>
      </c>
      <c r="Q5" s="15">
        <v>629667</v>
      </c>
      <c r="R5" s="15"/>
      <c r="S5" s="15">
        <v>1.1217781353798337</v>
      </c>
      <c r="T5" s="15">
        <v>602765</v>
      </c>
      <c r="U5" s="15"/>
      <c r="V5" s="15"/>
      <c r="W5" s="15">
        <v>1.1583556945572113</v>
      </c>
      <c r="X5" s="15">
        <v>694951</v>
      </c>
      <c r="Y5" s="15"/>
      <c r="Z5" s="15"/>
      <c r="AA5" s="15">
        <v>1.1240254219308157</v>
      </c>
      <c r="AB5" s="15">
        <v>784490</v>
      </c>
      <c r="AC5" s="15"/>
      <c r="AD5" s="15"/>
      <c r="AE5" s="15">
        <v>0.7735356398079748</v>
      </c>
      <c r="AF5" s="15">
        <v>593722</v>
      </c>
      <c r="AG5" s="15"/>
      <c r="AH5" s="15"/>
      <c r="AI5" s="15">
        <v>1.3388025601584825</v>
      </c>
      <c r="AJ5" s="15">
        <v>940836</v>
      </c>
      <c r="AK5" s="15"/>
      <c r="AL5" s="15"/>
      <c r="AM5" s="15">
        <v>1.0396401456212701</v>
      </c>
      <c r="AN5" s="15">
        <v>1402999</v>
      </c>
      <c r="AO5" s="15"/>
      <c r="AP5" s="15"/>
      <c r="AQ5" s="15">
        <v>1.5177504822741914</v>
      </c>
      <c r="AR5" s="15">
        <v>1895317</v>
      </c>
      <c r="AS5" s="12"/>
    </row>
    <row r="6" spans="1:45" ht="19.5" customHeight="1" x14ac:dyDescent="0.25">
      <c r="A6" s="34"/>
      <c r="B6" s="14" t="s">
        <v>15</v>
      </c>
      <c r="C6" s="14">
        <v>0.99719819535044107</v>
      </c>
      <c r="D6" s="15">
        <v>130588</v>
      </c>
      <c r="E6" s="15"/>
      <c r="F6" s="15">
        <v>0.92522657522009122</v>
      </c>
      <c r="G6" s="15">
        <v>105730</v>
      </c>
      <c r="H6" s="15"/>
      <c r="I6" s="15">
        <v>0.88953257492583349</v>
      </c>
      <c r="J6" s="15">
        <v>77588</v>
      </c>
      <c r="K6" s="15"/>
      <c r="L6" s="15">
        <v>0.44276960784313724</v>
      </c>
      <c r="M6" s="15">
        <v>56796</v>
      </c>
      <c r="N6" s="16"/>
      <c r="O6" s="16"/>
      <c r="P6" s="16">
        <v>0.632655885492863</v>
      </c>
      <c r="Q6" s="15">
        <v>35148</v>
      </c>
      <c r="R6" s="15"/>
      <c r="S6" s="15">
        <v>1.1195275147651638</v>
      </c>
      <c r="T6" s="15">
        <v>30535</v>
      </c>
      <c r="U6" s="15"/>
      <c r="V6" s="15"/>
      <c r="W6" s="15">
        <v>1.049489197789315</v>
      </c>
      <c r="X6" s="15">
        <v>32359</v>
      </c>
      <c r="Y6" s="15"/>
      <c r="Z6" s="15"/>
      <c r="AA6" s="15">
        <v>1.159259554775393</v>
      </c>
      <c r="AB6" s="15">
        <v>35909</v>
      </c>
      <c r="AC6" s="15"/>
      <c r="AD6" s="15"/>
      <c r="AE6" s="15">
        <v>0.75891894372175195</v>
      </c>
      <c r="AF6" s="15">
        <v>35693</v>
      </c>
      <c r="AG6" s="15"/>
      <c r="AH6" s="15"/>
      <c r="AI6" s="15">
        <v>1.8292572326853895</v>
      </c>
      <c r="AJ6" s="15">
        <v>46374</v>
      </c>
      <c r="AK6" s="15"/>
      <c r="AL6" s="15"/>
      <c r="AM6" s="15">
        <v>1.4757891257643365</v>
      </c>
      <c r="AN6" s="15">
        <v>107613</v>
      </c>
      <c r="AO6" s="15"/>
      <c r="AP6" s="15"/>
      <c r="AQ6" s="15">
        <v>1.2036506159014557</v>
      </c>
      <c r="AR6" s="15">
        <v>123093</v>
      </c>
      <c r="AS6" s="12"/>
    </row>
    <row r="7" spans="1:45" ht="19.5" customHeight="1" x14ac:dyDescent="0.25">
      <c r="A7" s="34"/>
      <c r="B7" s="14" t="s">
        <v>16</v>
      </c>
      <c r="C7" s="14">
        <v>1.0588947191283589</v>
      </c>
      <c r="D7" s="15">
        <v>942788</v>
      </c>
      <c r="E7" s="15"/>
      <c r="F7" s="15">
        <v>0.43771779585652648</v>
      </c>
      <c r="G7" s="15">
        <v>812180</v>
      </c>
      <c r="H7" s="15"/>
      <c r="I7" s="15">
        <v>1.848561463706446</v>
      </c>
      <c r="J7" s="15">
        <v>881331.00000000012</v>
      </c>
      <c r="K7" s="15"/>
      <c r="L7" s="15">
        <v>0.74378168688725121</v>
      </c>
      <c r="M7" s="15">
        <v>607604</v>
      </c>
      <c r="N7" s="16"/>
      <c r="O7" s="16"/>
      <c r="P7" s="16">
        <v>0.65733643824071064</v>
      </c>
      <c r="Q7" s="15">
        <v>571133</v>
      </c>
      <c r="R7" s="15"/>
      <c r="S7" s="15">
        <v>1.1537846714872684</v>
      </c>
      <c r="T7" s="15">
        <v>506315.00000000006</v>
      </c>
      <c r="U7" s="15"/>
      <c r="V7" s="15"/>
      <c r="W7" s="15">
        <v>1.2697421354375249</v>
      </c>
      <c r="X7" s="15">
        <v>628942</v>
      </c>
      <c r="Y7" s="15"/>
      <c r="Z7" s="15"/>
      <c r="AA7" s="15">
        <v>1.1148461453215619</v>
      </c>
      <c r="AB7" s="15">
        <v>694496</v>
      </c>
      <c r="AC7" s="15"/>
      <c r="AD7" s="15"/>
      <c r="AE7" s="15">
        <v>0.6717438956007542</v>
      </c>
      <c r="AF7" s="15">
        <v>663446</v>
      </c>
      <c r="AG7" s="15"/>
      <c r="AH7" s="15"/>
      <c r="AI7" s="15">
        <v>1.212717034968432</v>
      </c>
      <c r="AJ7" s="15">
        <v>612900</v>
      </c>
      <c r="AK7" s="15"/>
      <c r="AL7" s="15"/>
      <c r="AM7" s="15">
        <v>1.5636173634446546</v>
      </c>
      <c r="AN7" s="15">
        <v>681327</v>
      </c>
      <c r="AO7" s="15"/>
      <c r="AP7" s="15"/>
      <c r="AQ7" s="15">
        <v>1.130015967856185</v>
      </c>
      <c r="AR7" s="15">
        <v>694074</v>
      </c>
      <c r="AS7" s="12"/>
    </row>
    <row r="8" spans="1:45" ht="19.5" customHeight="1" x14ac:dyDescent="0.25">
      <c r="A8" s="34"/>
      <c r="B8" s="14" t="s">
        <v>17</v>
      </c>
      <c r="C8" s="14">
        <v>0.67368421052631577</v>
      </c>
      <c r="D8" s="15">
        <v>161247.38099999999</v>
      </c>
      <c r="E8" s="15"/>
      <c r="F8" s="15">
        <v>1.3734375000000001</v>
      </c>
      <c r="G8" s="15">
        <v>195762</v>
      </c>
      <c r="H8" s="15"/>
      <c r="I8" s="15">
        <v>0.93060295790671221</v>
      </c>
      <c r="J8" s="15">
        <v>201254</v>
      </c>
      <c r="K8" s="15"/>
      <c r="L8" s="15">
        <v>0.23105134474327629</v>
      </c>
      <c r="M8" s="15">
        <v>121649</v>
      </c>
      <c r="N8" s="16"/>
      <c r="O8" s="16"/>
      <c r="P8" s="16">
        <v>0.40211640211640209</v>
      </c>
      <c r="Q8" s="15">
        <v>96513</v>
      </c>
      <c r="R8" s="15"/>
      <c r="S8" s="15">
        <v>0.76315789473684215</v>
      </c>
      <c r="T8" s="15">
        <v>109821</v>
      </c>
      <c r="U8" s="15"/>
      <c r="V8" s="15"/>
      <c r="W8" s="15">
        <v>1.3793103448275863</v>
      </c>
      <c r="X8" s="15">
        <v>106635</v>
      </c>
      <c r="Y8" s="15"/>
      <c r="Z8" s="15"/>
      <c r="AA8" s="15">
        <v>0.98750000000000004</v>
      </c>
      <c r="AB8" s="15">
        <v>115179</v>
      </c>
      <c r="AC8" s="15"/>
      <c r="AD8" s="15"/>
      <c r="AE8" s="15">
        <v>0.65822784810126578</v>
      </c>
      <c r="AF8" s="15">
        <v>97365</v>
      </c>
      <c r="AG8" s="15"/>
      <c r="AH8" s="15"/>
      <c r="AI8" s="15">
        <v>4.8076923076923075</v>
      </c>
      <c r="AJ8" s="15">
        <v>125961</v>
      </c>
      <c r="AK8" s="15"/>
      <c r="AL8" s="15"/>
      <c r="AM8" s="15">
        <v>8.0000000000000002E-3</v>
      </c>
      <c r="AN8" s="15">
        <v>147787</v>
      </c>
      <c r="AO8" s="15"/>
      <c r="AP8" s="15"/>
      <c r="AQ8" s="15">
        <f>AN8/AJ8</f>
        <v>1.17327585522503</v>
      </c>
      <c r="AR8" s="15">
        <v>161509</v>
      </c>
      <c r="AS8" s="12"/>
    </row>
    <row r="9" spans="1:45" ht="19.5" customHeight="1" x14ac:dyDescent="0.25">
      <c r="A9" s="34"/>
      <c r="B9" s="35" t="s">
        <v>26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7"/>
    </row>
    <row r="10" spans="1:45" ht="19.5" customHeight="1" x14ac:dyDescent="0.25">
      <c r="A10" s="34"/>
      <c r="B10" s="17"/>
      <c r="C10" s="17">
        <v>0.85723208779392468</v>
      </c>
      <c r="D10" s="15">
        <v>560948</v>
      </c>
      <c r="E10" s="15"/>
      <c r="F10" s="15">
        <v>0.96492192471938099</v>
      </c>
      <c r="G10" s="15">
        <v>539346</v>
      </c>
      <c r="H10" s="15"/>
      <c r="I10" s="15">
        <v>0.96026297628128288</v>
      </c>
      <c r="J10" s="15">
        <v>442472</v>
      </c>
      <c r="K10" s="15"/>
      <c r="L10" s="15">
        <v>0.88891963615586611</v>
      </c>
      <c r="M10" s="15">
        <v>439483</v>
      </c>
      <c r="N10" s="16"/>
      <c r="O10" s="16"/>
      <c r="P10" s="16">
        <v>1.1725840804287502</v>
      </c>
      <c r="Q10" s="15">
        <v>488059</v>
      </c>
      <c r="R10" s="15"/>
      <c r="S10" s="15">
        <v>1.226446662986781</v>
      </c>
      <c r="T10" s="15">
        <v>608366</v>
      </c>
      <c r="U10" s="15"/>
      <c r="V10" s="15"/>
      <c r="W10" s="15">
        <v>1.2544667955092996</v>
      </c>
      <c r="X10" s="15">
        <v>620945</v>
      </c>
      <c r="Y10" s="15"/>
      <c r="Z10" s="15"/>
      <c r="AA10" s="15">
        <v>0.9403620238676047</v>
      </c>
      <c r="AB10" s="15">
        <v>752455</v>
      </c>
      <c r="AC10" s="15"/>
      <c r="AD10" s="15"/>
      <c r="AE10" s="15">
        <v>0.58484832082926841</v>
      </c>
      <c r="AF10" s="15">
        <v>469453</v>
      </c>
      <c r="AG10" s="15"/>
      <c r="AH10" s="15"/>
      <c r="AI10" s="15">
        <v>1.2049569427671749</v>
      </c>
      <c r="AJ10" s="15">
        <v>512683</v>
      </c>
      <c r="AK10" s="15"/>
      <c r="AL10" s="15"/>
      <c r="AM10" s="15">
        <v>0.96706530739171326</v>
      </c>
      <c r="AN10" s="15">
        <v>474177</v>
      </c>
      <c r="AO10" s="15"/>
      <c r="AP10" s="15"/>
      <c r="AQ10" s="15">
        <v>0.99833214846784302</v>
      </c>
      <c r="AR10" s="15">
        <v>589010</v>
      </c>
      <c r="AS10" s="12"/>
    </row>
    <row r="11" spans="1:45" ht="19.5" customHeight="1" x14ac:dyDescent="0.25">
      <c r="A11" s="31" t="s">
        <v>18</v>
      </c>
      <c r="B11" s="32"/>
      <c r="C11" s="18"/>
      <c r="D11" s="19">
        <f>SUM(D5:D8,D10)</f>
        <v>3589659</v>
      </c>
      <c r="E11" s="19"/>
      <c r="F11" s="19"/>
      <c r="G11" s="19">
        <f t="shared" ref="G11:AR11" si="0">SUM(G5:G8,G10)</f>
        <v>2958852</v>
      </c>
      <c r="H11" s="19"/>
      <c r="I11" s="19"/>
      <c r="J11" s="19">
        <f>SUM(J5:J8,J10)</f>
        <v>3173019</v>
      </c>
      <c r="K11" s="19"/>
      <c r="L11" s="19"/>
      <c r="M11" s="19">
        <f>SUM(M5:M8,M10)</f>
        <v>1974281</v>
      </c>
      <c r="N11" s="19"/>
      <c r="O11" s="19"/>
      <c r="P11" s="19"/>
      <c r="Q11" s="19">
        <f>SUM(Q5:Q8,Q10)</f>
        <v>1820520</v>
      </c>
      <c r="R11" s="19"/>
      <c r="S11" s="19"/>
      <c r="T11" s="19">
        <f t="shared" si="0"/>
        <v>1857802</v>
      </c>
      <c r="U11" s="19"/>
      <c r="V11" s="19"/>
      <c r="W11" s="19"/>
      <c r="X11" s="19">
        <f t="shared" si="0"/>
        <v>2083832</v>
      </c>
      <c r="Y11" s="19"/>
      <c r="Z11" s="19"/>
      <c r="AA11" s="19"/>
      <c r="AB11" s="19">
        <f t="shared" si="0"/>
        <v>2382529</v>
      </c>
      <c r="AC11" s="19">
        <f t="shared" si="0"/>
        <v>0</v>
      </c>
      <c r="AD11" s="19">
        <f t="shared" si="0"/>
        <v>0</v>
      </c>
      <c r="AE11" s="19"/>
      <c r="AF11" s="19">
        <f t="shared" si="0"/>
        <v>1859679</v>
      </c>
      <c r="AG11" s="19"/>
      <c r="AH11" s="19"/>
      <c r="AI11" s="19"/>
      <c r="AJ11" s="19">
        <f t="shared" si="0"/>
        <v>2238754</v>
      </c>
      <c r="AK11" s="19"/>
      <c r="AL11" s="19"/>
      <c r="AM11" s="19"/>
      <c r="AN11" s="19">
        <f t="shared" si="0"/>
        <v>2813903</v>
      </c>
      <c r="AO11" s="19"/>
      <c r="AP11" s="19"/>
      <c r="AQ11" s="19"/>
      <c r="AR11" s="19">
        <f t="shared" si="0"/>
        <v>3463003</v>
      </c>
    </row>
    <row r="12" spans="1:45" ht="19.5" customHeight="1" x14ac:dyDescent="0.25">
      <c r="A12" s="38" t="s">
        <v>36</v>
      </c>
      <c r="B12" s="14" t="s">
        <v>16</v>
      </c>
      <c r="C12" s="14">
        <v>1.2890101488599397</v>
      </c>
      <c r="D12" s="15">
        <v>41461.380999999994</v>
      </c>
      <c r="E12" s="15"/>
      <c r="F12" s="15">
        <v>0.74520270741748662</v>
      </c>
      <c r="G12" s="15">
        <v>29806.191599999991</v>
      </c>
      <c r="H12" s="15"/>
      <c r="I12" s="15">
        <v>0.98820169483590059</v>
      </c>
      <c r="J12" s="15">
        <v>30826</v>
      </c>
      <c r="K12" s="15"/>
      <c r="L12" s="15">
        <v>0.83632602138311141</v>
      </c>
      <c r="M12" s="15">
        <v>22793</v>
      </c>
      <c r="N12" s="16"/>
      <c r="O12" s="16"/>
      <c r="P12" s="16"/>
      <c r="Q12" s="15">
        <v>21766</v>
      </c>
      <c r="R12" s="15"/>
      <c r="S12" s="15">
        <f>Q12/M12</f>
        <v>0.95494230684859382</v>
      </c>
      <c r="T12" s="15">
        <v>19520</v>
      </c>
      <c r="U12" s="15"/>
      <c r="V12" s="15"/>
      <c r="W12" s="15">
        <f>T12/Q12</f>
        <v>0.89681154093540383</v>
      </c>
      <c r="X12" s="15">
        <v>24358</v>
      </c>
      <c r="Y12" s="15"/>
      <c r="Z12" s="15"/>
      <c r="AA12" s="15">
        <f>X12/T12</f>
        <v>1.2478483606557378</v>
      </c>
      <c r="AB12" s="15">
        <v>27974</v>
      </c>
      <c r="AC12" s="15"/>
      <c r="AD12" s="15"/>
      <c r="AE12" s="15">
        <v>0.7317750050766002</v>
      </c>
      <c r="AF12" s="15">
        <v>20257</v>
      </c>
      <c r="AG12" s="15"/>
      <c r="AH12" s="15"/>
      <c r="AI12" s="15">
        <f>AF12/AB12</f>
        <v>0.7241366983627654</v>
      </c>
      <c r="AJ12" s="15">
        <v>22049</v>
      </c>
      <c r="AK12" s="15"/>
      <c r="AL12" s="15"/>
      <c r="AM12" s="15">
        <f>AJ12/AF12</f>
        <v>1.0884632472725477</v>
      </c>
      <c r="AN12" s="15">
        <v>23120</v>
      </c>
      <c r="AO12" s="15"/>
      <c r="AP12" s="15"/>
      <c r="AQ12" s="15">
        <f>AN12/AJ12</f>
        <v>1.0485736314572089</v>
      </c>
      <c r="AR12" s="15">
        <v>22935</v>
      </c>
      <c r="AS12" s="12"/>
    </row>
    <row r="13" spans="1:45" ht="52.9" customHeight="1" x14ac:dyDescent="0.25">
      <c r="A13" s="39"/>
      <c r="B13" s="14" t="s">
        <v>17</v>
      </c>
      <c r="C13" s="14">
        <v>1.077647226630057</v>
      </c>
      <c r="D13" s="15">
        <v>87113.619000000006</v>
      </c>
      <c r="E13" s="15"/>
      <c r="F13" s="15">
        <v>0.87525230799774989</v>
      </c>
      <c r="G13" s="15">
        <v>81328.808400000009</v>
      </c>
      <c r="H13" s="15"/>
      <c r="I13" s="15">
        <v>2.1410154625534008</v>
      </c>
      <c r="J13" s="15">
        <v>83023.719400000002</v>
      </c>
      <c r="K13" s="15"/>
      <c r="L13" s="15">
        <v>0.41043932758864249</v>
      </c>
      <c r="M13" s="15">
        <v>65762</v>
      </c>
      <c r="N13" s="16"/>
      <c r="O13" s="16"/>
      <c r="P13" s="16">
        <v>0.84479865771812079</v>
      </c>
      <c r="Q13" s="15">
        <v>66380</v>
      </c>
      <c r="R13" s="15"/>
      <c r="S13" s="15">
        <v>1.474193466249077</v>
      </c>
      <c r="T13" s="15">
        <v>77450.20299999998</v>
      </c>
      <c r="U13" s="15"/>
      <c r="V13" s="15"/>
      <c r="W13" s="15">
        <v>0.98923932568743955</v>
      </c>
      <c r="X13" s="15">
        <v>106518</v>
      </c>
      <c r="Y13" s="15"/>
      <c r="Z13" s="15"/>
      <c r="AA13" s="15">
        <v>0.91751785308958844</v>
      </c>
      <c r="AB13" s="15">
        <v>89616.959800000011</v>
      </c>
      <c r="AC13" s="15"/>
      <c r="AD13" s="15"/>
      <c r="AE13" s="15">
        <v>0.86226188890368993</v>
      </c>
      <c r="AF13" s="15">
        <v>75864</v>
      </c>
      <c r="AG13" s="15"/>
      <c r="AH13" s="15"/>
      <c r="AI13" s="15">
        <v>0.82258171304981131</v>
      </c>
      <c r="AJ13" s="15">
        <v>78809</v>
      </c>
      <c r="AK13" s="15"/>
      <c r="AL13" s="15"/>
      <c r="AM13" s="15">
        <v>2.4491575445374543</v>
      </c>
      <c r="AN13" s="15">
        <v>89284</v>
      </c>
      <c r="AO13" s="15"/>
      <c r="AP13" s="15"/>
      <c r="AQ13" s="15">
        <v>0.57780577312811521</v>
      </c>
      <c r="AR13" s="15">
        <v>207684</v>
      </c>
      <c r="AS13" s="12"/>
    </row>
    <row r="14" spans="1:45" x14ac:dyDescent="0.25">
      <c r="A14" s="39"/>
      <c r="B14" s="35" t="s">
        <v>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7"/>
    </row>
    <row r="15" spans="1:45" ht="19.5" customHeight="1" x14ac:dyDescent="0.25">
      <c r="A15" s="40"/>
      <c r="B15" s="17"/>
      <c r="C15" s="17">
        <v>0.85723208779392468</v>
      </c>
      <c r="D15" s="15">
        <v>63205</v>
      </c>
      <c r="E15" s="15"/>
      <c r="F15" s="15"/>
      <c r="G15" s="15">
        <v>55744</v>
      </c>
      <c r="H15" s="15"/>
      <c r="I15" s="15"/>
      <c r="J15" s="15">
        <v>84497</v>
      </c>
      <c r="K15" s="15"/>
      <c r="L15" s="15"/>
      <c r="M15" s="15">
        <v>28274</v>
      </c>
      <c r="N15" s="16"/>
      <c r="O15" s="16"/>
      <c r="P15" s="16"/>
      <c r="Q15" s="15">
        <v>33287</v>
      </c>
      <c r="R15" s="15"/>
      <c r="S15" s="15"/>
      <c r="T15" s="15">
        <v>43091</v>
      </c>
      <c r="U15" s="15"/>
      <c r="V15" s="15"/>
      <c r="W15" s="15">
        <f>T15/Q15</f>
        <v>1.2945293958602457</v>
      </c>
      <c r="X15" s="15">
        <v>36949</v>
      </c>
      <c r="Y15" s="15"/>
      <c r="Z15" s="15"/>
      <c r="AA15" s="15">
        <f>X15/T15</f>
        <v>0.85746443572903852</v>
      </c>
      <c r="AB15" s="15">
        <v>57576</v>
      </c>
      <c r="AC15" s="15"/>
      <c r="AD15" s="15"/>
      <c r="AE15" s="15">
        <f>AB15/X15</f>
        <v>1.5582559744512707</v>
      </c>
      <c r="AF15" s="15">
        <v>36235</v>
      </c>
      <c r="AG15" s="15"/>
      <c r="AH15" s="15"/>
      <c r="AI15" s="15">
        <f>AF15/AB15</f>
        <v>0.62934208698068639</v>
      </c>
      <c r="AJ15" s="15">
        <v>34103</v>
      </c>
      <c r="AK15" s="15"/>
      <c r="AL15" s="15"/>
      <c r="AM15" s="15">
        <f>AJ15/AF15</f>
        <v>0.94116186008003311</v>
      </c>
      <c r="AN15" s="15">
        <v>67079</v>
      </c>
      <c r="AO15" s="15"/>
      <c r="AP15" s="15"/>
      <c r="AQ15" s="15">
        <f>AN15/AJ15</f>
        <v>1.9669530539835205</v>
      </c>
      <c r="AR15" s="15">
        <v>44443</v>
      </c>
      <c r="AS15" s="12"/>
    </row>
    <row r="16" spans="1:45" ht="19.5" customHeight="1" x14ac:dyDescent="0.25">
      <c r="A16" s="31" t="s">
        <v>18</v>
      </c>
      <c r="B16" s="32"/>
      <c r="C16" s="18"/>
      <c r="D16" s="19">
        <f>D12+D13+D15</f>
        <v>191780</v>
      </c>
      <c r="E16" s="19">
        <f t="shared" ref="E16:X16" si="1">E12+E13+E15</f>
        <v>0</v>
      </c>
      <c r="F16" s="19">
        <f t="shared" si="1"/>
        <v>1.6204550154152364</v>
      </c>
      <c r="G16" s="19">
        <f t="shared" si="1"/>
        <v>166879</v>
      </c>
      <c r="H16" s="19">
        <f t="shared" si="1"/>
        <v>0</v>
      </c>
      <c r="I16" s="19">
        <f t="shared" si="1"/>
        <v>3.1292171573893013</v>
      </c>
      <c r="J16" s="19">
        <f t="shared" si="1"/>
        <v>198346.7194</v>
      </c>
      <c r="K16" s="19">
        <f t="shared" si="1"/>
        <v>0</v>
      </c>
      <c r="L16" s="19">
        <f t="shared" si="1"/>
        <v>1.2467653489717538</v>
      </c>
      <c r="M16" s="19">
        <f t="shared" si="1"/>
        <v>116829</v>
      </c>
      <c r="N16" s="19">
        <f t="shared" si="1"/>
        <v>0</v>
      </c>
      <c r="O16" s="19">
        <f t="shared" si="1"/>
        <v>0</v>
      </c>
      <c r="P16" s="19">
        <f t="shared" si="1"/>
        <v>0.84479865771812079</v>
      </c>
      <c r="Q16" s="19">
        <f t="shared" si="1"/>
        <v>121433</v>
      </c>
      <c r="R16" s="19">
        <f t="shared" si="1"/>
        <v>0</v>
      </c>
      <c r="S16" s="19">
        <f t="shared" si="1"/>
        <v>2.4291357730976708</v>
      </c>
      <c r="T16" s="19">
        <f t="shared" si="1"/>
        <v>140061.20299999998</v>
      </c>
      <c r="U16" s="19">
        <f t="shared" si="1"/>
        <v>0</v>
      </c>
      <c r="V16" s="19">
        <f t="shared" si="1"/>
        <v>0</v>
      </c>
      <c r="W16" s="19">
        <f t="shared" si="1"/>
        <v>3.180580262483089</v>
      </c>
      <c r="X16" s="19">
        <f t="shared" si="1"/>
        <v>167825</v>
      </c>
      <c r="Y16" s="19"/>
      <c r="Z16" s="19"/>
      <c r="AA16" s="19"/>
      <c r="AB16" s="19">
        <f>AB12+AB13+AB15</f>
        <v>175166.95980000001</v>
      </c>
      <c r="AC16" s="19">
        <f t="shared" ref="AC16:AR16" si="2">AC12+AC13+AC15</f>
        <v>0</v>
      </c>
      <c r="AD16" s="19">
        <f t="shared" si="2"/>
        <v>0</v>
      </c>
      <c r="AE16" s="19"/>
      <c r="AF16" s="19">
        <f t="shared" si="2"/>
        <v>132356</v>
      </c>
      <c r="AG16" s="19">
        <f t="shared" si="2"/>
        <v>0</v>
      </c>
      <c r="AH16" s="19">
        <f t="shared" si="2"/>
        <v>0</v>
      </c>
      <c r="AI16" s="19"/>
      <c r="AJ16" s="19">
        <f t="shared" si="2"/>
        <v>134961</v>
      </c>
      <c r="AK16" s="19">
        <f t="shared" si="2"/>
        <v>0</v>
      </c>
      <c r="AL16" s="19">
        <f t="shared" si="2"/>
        <v>0</v>
      </c>
      <c r="AM16" s="19"/>
      <c r="AN16" s="19">
        <f t="shared" si="2"/>
        <v>179483</v>
      </c>
      <c r="AO16" s="19">
        <f t="shared" si="2"/>
        <v>0</v>
      </c>
      <c r="AP16" s="19">
        <f t="shared" si="2"/>
        <v>0</v>
      </c>
      <c r="AQ16" s="19"/>
      <c r="AR16" s="19">
        <f t="shared" si="2"/>
        <v>275062</v>
      </c>
    </row>
    <row r="17" spans="1:44" ht="19.5" customHeight="1" x14ac:dyDescent="0.25">
      <c r="A17" s="31" t="s">
        <v>21</v>
      </c>
      <c r="B17" s="32"/>
      <c r="C17" s="18"/>
      <c r="D17" s="19">
        <f>D11+D16</f>
        <v>3781439</v>
      </c>
      <c r="E17" s="19"/>
      <c r="F17" s="19"/>
      <c r="G17" s="19">
        <f t="shared" ref="G17:AR17" si="3">G11+G16</f>
        <v>3125731</v>
      </c>
      <c r="H17" s="19"/>
      <c r="I17" s="19"/>
      <c r="J17" s="19">
        <f>J11+J16</f>
        <v>3371365.7193999998</v>
      </c>
      <c r="K17" s="19"/>
      <c r="L17" s="19"/>
      <c r="M17" s="19">
        <f>M11+M16</f>
        <v>2091110</v>
      </c>
      <c r="N17" s="19"/>
      <c r="O17" s="19"/>
      <c r="P17" s="19"/>
      <c r="Q17" s="19">
        <f>Q11+Q16</f>
        <v>1941953</v>
      </c>
      <c r="R17" s="19"/>
      <c r="S17" s="19"/>
      <c r="T17" s="19">
        <f>T11+T16</f>
        <v>1997863.203</v>
      </c>
      <c r="U17" s="19"/>
      <c r="V17" s="19"/>
      <c r="W17" s="19"/>
      <c r="X17" s="19">
        <f t="shared" ref="X17" si="4">X11+X16</f>
        <v>2251657</v>
      </c>
      <c r="Y17" s="19"/>
      <c r="Z17" s="19"/>
      <c r="AA17" s="19"/>
      <c r="AB17" s="19">
        <f t="shared" si="3"/>
        <v>2557695.9597999998</v>
      </c>
      <c r="AC17" s="19">
        <f t="shared" si="3"/>
        <v>0</v>
      </c>
      <c r="AD17" s="19">
        <f t="shared" si="3"/>
        <v>0</v>
      </c>
      <c r="AE17" s="19"/>
      <c r="AF17" s="19">
        <f t="shared" si="3"/>
        <v>1992035</v>
      </c>
      <c r="AG17" s="19"/>
      <c r="AH17" s="19"/>
      <c r="AI17" s="19"/>
      <c r="AJ17" s="19">
        <f t="shared" si="3"/>
        <v>2373715</v>
      </c>
      <c r="AK17" s="19"/>
      <c r="AL17" s="19"/>
      <c r="AM17" s="19"/>
      <c r="AN17" s="19">
        <f t="shared" si="3"/>
        <v>2993386</v>
      </c>
      <c r="AO17" s="19"/>
      <c r="AP17" s="19"/>
      <c r="AQ17" s="19"/>
      <c r="AR17" s="19">
        <f t="shared" si="3"/>
        <v>3738065</v>
      </c>
    </row>
    <row r="18" spans="1:44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</sheetData>
  <mergeCells count="9">
    <mergeCell ref="A16:B16"/>
    <mergeCell ref="A17:B17"/>
    <mergeCell ref="A2:AR2"/>
    <mergeCell ref="A4:A10"/>
    <mergeCell ref="B4:AR4"/>
    <mergeCell ref="B9:AR9"/>
    <mergeCell ref="A11:B11"/>
    <mergeCell ref="B14:AR14"/>
    <mergeCell ref="A12:A15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G1" zoomScale="85" zoomScaleNormal="85" workbookViewId="0">
      <selection activeCell="N15" sqref="N15"/>
    </sheetView>
  </sheetViews>
  <sheetFormatPr defaultRowHeight="15" x14ac:dyDescent="0.25"/>
  <cols>
    <col min="1" max="1" width="22.140625" customWidth="1"/>
    <col min="2" max="2" width="15.85546875" customWidth="1"/>
    <col min="3" max="14" width="21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19.5" customHeight="1" x14ac:dyDescent="0.25">
      <c r="A4" s="33" t="s">
        <v>33</v>
      </c>
      <c r="B4" s="35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1:14" ht="19.5" customHeight="1" x14ac:dyDescent="0.25">
      <c r="A5" s="34"/>
      <c r="B5" s="14" t="s">
        <v>14</v>
      </c>
      <c r="C5" s="15">
        <v>1826893</v>
      </c>
      <c r="D5" s="15">
        <v>1638975</v>
      </c>
      <c r="E5" s="15">
        <v>1064200</v>
      </c>
      <c r="F5" s="15">
        <v>863131</v>
      </c>
      <c r="G5" s="15">
        <v>689826</v>
      </c>
      <c r="H5" s="15">
        <v>763718</v>
      </c>
      <c r="I5" s="15">
        <v>654379</v>
      </c>
      <c r="J5" s="15">
        <v>752969</v>
      </c>
      <c r="K5" s="15">
        <v>621980</v>
      </c>
      <c r="L5" s="15">
        <v>841582</v>
      </c>
      <c r="M5" s="15">
        <v>1117161</v>
      </c>
      <c r="N5" s="15">
        <v>1813589</v>
      </c>
    </row>
    <row r="6" spans="1:14" ht="19.5" customHeight="1" x14ac:dyDescent="0.25">
      <c r="A6" s="34"/>
      <c r="B6" s="14" t="s">
        <v>15</v>
      </c>
      <c r="C6" s="15">
        <v>149386</v>
      </c>
      <c r="D6" s="15">
        <v>140423</v>
      </c>
      <c r="E6" s="15">
        <v>86847</v>
      </c>
      <c r="F6" s="15">
        <v>52363</v>
      </c>
      <c r="G6" s="15">
        <v>37128</v>
      </c>
      <c r="H6" s="15">
        <v>34720</v>
      </c>
      <c r="I6" s="15">
        <v>39563</v>
      </c>
      <c r="J6" s="15">
        <v>39803</v>
      </c>
      <c r="K6" s="15">
        <v>37993</v>
      </c>
      <c r="L6" s="15">
        <v>47287</v>
      </c>
      <c r="M6" s="15">
        <v>86874</v>
      </c>
      <c r="N6" s="15">
        <v>128493</v>
      </c>
    </row>
    <row r="7" spans="1:14" ht="19.5" customHeight="1" x14ac:dyDescent="0.25">
      <c r="A7" s="34"/>
      <c r="B7" s="14" t="s">
        <v>16</v>
      </c>
      <c r="C7" s="15">
        <v>892638</v>
      </c>
      <c r="D7" s="15">
        <v>674469</v>
      </c>
      <c r="E7" s="15">
        <v>720957</v>
      </c>
      <c r="F7" s="15">
        <v>564688</v>
      </c>
      <c r="G7" s="15">
        <v>442276</v>
      </c>
      <c r="H7" s="15">
        <v>745774</v>
      </c>
      <c r="I7" s="15">
        <v>1025733</v>
      </c>
      <c r="J7" s="15">
        <v>1254898</v>
      </c>
      <c r="K7" s="15">
        <v>894239</v>
      </c>
      <c r="L7" s="15">
        <v>1086057</v>
      </c>
      <c r="M7" s="15">
        <v>586973</v>
      </c>
      <c r="N7" s="15">
        <v>873491</v>
      </c>
    </row>
    <row r="8" spans="1:14" ht="19.5" customHeight="1" x14ac:dyDescent="0.25">
      <c r="A8" s="34"/>
      <c r="B8" s="14" t="s">
        <v>17</v>
      </c>
      <c r="C8" s="15">
        <v>57801</v>
      </c>
      <c r="D8" s="15">
        <v>47803</v>
      </c>
      <c r="E8" s="15">
        <v>48250</v>
      </c>
      <c r="F8" s="15">
        <v>53554</v>
      </c>
      <c r="G8" s="15">
        <v>56444</v>
      </c>
      <c r="H8" s="15">
        <v>68244</v>
      </c>
      <c r="I8" s="15">
        <v>53588</v>
      </c>
      <c r="J8" s="15">
        <v>57124</v>
      </c>
      <c r="K8" s="15">
        <v>44130</v>
      </c>
      <c r="L8" s="15">
        <v>41869</v>
      </c>
      <c r="M8" s="15">
        <v>44949</v>
      </c>
      <c r="N8" s="15">
        <v>49362</v>
      </c>
    </row>
    <row r="9" spans="1:14" ht="19.5" customHeight="1" x14ac:dyDescent="0.25">
      <c r="A9" s="34"/>
      <c r="B9" s="35" t="s">
        <v>26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ht="19.5" customHeight="1" x14ac:dyDescent="0.25">
      <c r="A10" s="34"/>
      <c r="B10" s="17" t="s">
        <v>38</v>
      </c>
      <c r="C10" s="15">
        <v>613130.99600000004</v>
      </c>
      <c r="D10" s="15">
        <v>580425.67299999995</v>
      </c>
      <c r="E10" s="15">
        <v>583739</v>
      </c>
      <c r="F10" s="15">
        <v>431401</v>
      </c>
      <c r="G10" s="15">
        <v>496986</v>
      </c>
      <c r="H10" s="15">
        <v>220428</v>
      </c>
      <c r="I10" s="15">
        <v>240091</v>
      </c>
      <c r="J10" s="15">
        <v>306328</v>
      </c>
      <c r="K10" s="15">
        <v>219611</v>
      </c>
      <c r="L10" s="15">
        <v>191627</v>
      </c>
      <c r="M10" s="15">
        <v>190414</v>
      </c>
      <c r="N10" s="15">
        <v>178939</v>
      </c>
    </row>
    <row r="11" spans="1:14" ht="19.5" customHeight="1" x14ac:dyDescent="0.25">
      <c r="A11" s="31" t="s">
        <v>18</v>
      </c>
      <c r="B11" s="32"/>
      <c r="C11" s="19">
        <f>SUM(C5:C8,C10)</f>
        <v>3539848.9960000003</v>
      </c>
      <c r="D11" s="19">
        <f t="shared" ref="D11:N11" si="0">SUM(D5:D8,D10)</f>
        <v>3082095.673</v>
      </c>
      <c r="E11" s="19">
        <f>SUM(E5:E8,E10)</f>
        <v>2503993</v>
      </c>
      <c r="F11" s="19">
        <f>SUM(F5:F8,F10)</f>
        <v>1965137</v>
      </c>
      <c r="G11" s="19">
        <f>SUM(G5:G8,G10)</f>
        <v>1722660</v>
      </c>
      <c r="H11" s="19">
        <f t="shared" si="0"/>
        <v>1832884</v>
      </c>
      <c r="I11" s="19">
        <f t="shared" si="0"/>
        <v>2013354</v>
      </c>
      <c r="J11" s="19">
        <f t="shared" si="0"/>
        <v>2411122</v>
      </c>
      <c r="K11" s="19">
        <f t="shared" si="0"/>
        <v>1817953</v>
      </c>
      <c r="L11" s="19">
        <f t="shared" si="0"/>
        <v>2208422</v>
      </c>
      <c r="M11" s="19">
        <f t="shared" si="0"/>
        <v>2026371</v>
      </c>
      <c r="N11" s="19">
        <f t="shared" si="0"/>
        <v>3043874</v>
      </c>
    </row>
    <row r="12" spans="1:14" ht="19.5" customHeight="1" x14ac:dyDescent="0.25">
      <c r="A12" s="38" t="s">
        <v>36</v>
      </c>
      <c r="B12" s="14" t="s">
        <v>16</v>
      </c>
      <c r="C12" s="15">
        <v>79434</v>
      </c>
      <c r="D12" s="15">
        <v>49623</v>
      </c>
      <c r="E12" s="15">
        <v>62097</v>
      </c>
      <c r="F12" s="15">
        <v>57945</v>
      </c>
      <c r="G12" s="15">
        <v>59917</v>
      </c>
      <c r="H12" s="15">
        <v>60440</v>
      </c>
      <c r="I12" s="15">
        <v>90228</v>
      </c>
      <c r="J12" s="15">
        <v>72226</v>
      </c>
      <c r="K12" s="15">
        <v>78027</v>
      </c>
      <c r="L12" s="15">
        <v>84548</v>
      </c>
      <c r="M12" s="15">
        <v>73137</v>
      </c>
      <c r="N12" s="15">
        <v>70204</v>
      </c>
    </row>
    <row r="13" spans="1:14" ht="52.9" customHeight="1" x14ac:dyDescent="0.25">
      <c r="A13" s="39"/>
      <c r="B13" s="14" t="s">
        <v>17</v>
      </c>
      <c r="C13" s="15">
        <v>13645</v>
      </c>
      <c r="D13" s="15">
        <v>18042</v>
      </c>
      <c r="E13" s="15">
        <v>45658.999999999942</v>
      </c>
      <c r="F13" s="15">
        <v>28288</v>
      </c>
      <c r="G13" s="15">
        <v>17630</v>
      </c>
      <c r="H13" s="15">
        <v>22013</v>
      </c>
      <c r="I13" s="15">
        <v>23320</v>
      </c>
      <c r="J13" s="15">
        <v>26269</v>
      </c>
      <c r="K13" s="15">
        <v>17812</v>
      </c>
      <c r="L13" s="15">
        <v>22695</v>
      </c>
      <c r="M13" s="15">
        <v>61433</v>
      </c>
      <c r="N13" s="15">
        <v>30123</v>
      </c>
    </row>
    <row r="14" spans="1:14" x14ac:dyDescent="0.25">
      <c r="A14" s="39"/>
      <c r="B14" s="35" t="s">
        <v>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ht="19.5" customHeight="1" x14ac:dyDescent="0.25">
      <c r="A15" s="40"/>
      <c r="B15" s="17" t="s">
        <v>38</v>
      </c>
      <c r="C15" s="15">
        <v>54812</v>
      </c>
      <c r="D15" s="15">
        <v>105493</v>
      </c>
      <c r="E15" s="15">
        <v>41606</v>
      </c>
      <c r="F15" s="15">
        <v>60481</v>
      </c>
      <c r="G15" s="15">
        <v>51078</v>
      </c>
      <c r="H15" s="15">
        <v>46605</v>
      </c>
      <c r="I15" s="15">
        <v>48675</v>
      </c>
      <c r="J15" s="15">
        <v>60200</v>
      </c>
      <c r="K15" s="15">
        <v>39944</v>
      </c>
      <c r="L15" s="15">
        <v>50656</v>
      </c>
      <c r="M15" s="15">
        <v>38087</v>
      </c>
      <c r="N15" s="15">
        <v>45562</v>
      </c>
    </row>
    <row r="16" spans="1:14" ht="19.5" customHeight="1" x14ac:dyDescent="0.25">
      <c r="A16" s="31" t="s">
        <v>18</v>
      </c>
      <c r="B16" s="32"/>
      <c r="C16" s="19">
        <f>C12+C13+C15</f>
        <v>147891</v>
      </c>
      <c r="D16" s="19">
        <f t="shared" ref="D16:I16" si="1">D12+D13+D15</f>
        <v>173158</v>
      </c>
      <c r="E16" s="19">
        <f t="shared" si="1"/>
        <v>149361.99999999994</v>
      </c>
      <c r="F16" s="19">
        <f t="shared" si="1"/>
        <v>146714</v>
      </c>
      <c r="G16" s="19">
        <f t="shared" si="1"/>
        <v>128625</v>
      </c>
      <c r="H16" s="19">
        <f t="shared" si="1"/>
        <v>129058</v>
      </c>
      <c r="I16" s="19">
        <f t="shared" si="1"/>
        <v>162223</v>
      </c>
      <c r="J16" s="19">
        <f>J12+J13+J15</f>
        <v>158695</v>
      </c>
      <c r="K16" s="19">
        <f t="shared" ref="K16:N16" si="2">K12+K13+K15</f>
        <v>135783</v>
      </c>
      <c r="L16" s="19">
        <f t="shared" si="2"/>
        <v>157899</v>
      </c>
      <c r="M16" s="19">
        <f t="shared" si="2"/>
        <v>172657</v>
      </c>
      <c r="N16" s="19">
        <f t="shared" si="2"/>
        <v>145889</v>
      </c>
    </row>
    <row r="17" spans="1:14" ht="19.5" customHeight="1" x14ac:dyDescent="0.25">
      <c r="A17" s="31" t="s">
        <v>21</v>
      </c>
      <c r="B17" s="32"/>
      <c r="C17" s="19">
        <f>C11+C16</f>
        <v>3687739.9960000003</v>
      </c>
      <c r="D17" s="19">
        <f t="shared" ref="D17:N17" si="3">D11+D16</f>
        <v>3255253.673</v>
      </c>
      <c r="E17" s="19">
        <f>E11+E16</f>
        <v>2653355</v>
      </c>
      <c r="F17" s="19">
        <f>F11+F16</f>
        <v>2111851</v>
      </c>
      <c r="G17" s="19">
        <f>G11+G16</f>
        <v>1851285</v>
      </c>
      <c r="H17" s="19">
        <f>H11+H16</f>
        <v>1961942</v>
      </c>
      <c r="I17" s="19">
        <f t="shared" ref="I17" si="4">I11+I16</f>
        <v>2175577</v>
      </c>
      <c r="J17" s="19">
        <f t="shared" si="3"/>
        <v>2569817</v>
      </c>
      <c r="K17" s="19">
        <f t="shared" si="3"/>
        <v>1953736</v>
      </c>
      <c r="L17" s="19">
        <f t="shared" si="3"/>
        <v>2366321</v>
      </c>
      <c r="M17" s="19">
        <f t="shared" si="3"/>
        <v>2199028</v>
      </c>
      <c r="N17" s="19">
        <f t="shared" si="3"/>
        <v>3189763</v>
      </c>
    </row>
    <row r="18" spans="1:14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</sheetData>
  <mergeCells count="9">
    <mergeCell ref="A16:B16"/>
    <mergeCell ref="A17:B17"/>
    <mergeCell ref="A2:N2"/>
    <mergeCell ref="A4:A10"/>
    <mergeCell ref="B4:N4"/>
    <mergeCell ref="B9:N9"/>
    <mergeCell ref="A11:B11"/>
    <mergeCell ref="A12:A15"/>
    <mergeCell ref="B14:N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85" zoomScaleNormal="85" workbookViewId="0">
      <selection activeCell="E15" sqref="E15"/>
    </sheetView>
  </sheetViews>
  <sheetFormatPr defaultRowHeight="15" x14ac:dyDescent="0.25"/>
  <cols>
    <col min="1" max="1" width="22.140625" customWidth="1"/>
    <col min="2" max="2" width="15.85546875" customWidth="1"/>
    <col min="3" max="14" width="21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19.5" customHeight="1" x14ac:dyDescent="0.25">
      <c r="A4" s="33" t="s">
        <v>33</v>
      </c>
      <c r="B4" s="35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1:14" ht="19.5" customHeight="1" x14ac:dyDescent="0.25">
      <c r="A5" s="34"/>
      <c r="B5" s="14" t="s">
        <v>14</v>
      </c>
      <c r="C5" s="15">
        <v>1822948</v>
      </c>
      <c r="D5" s="15">
        <v>1677029</v>
      </c>
      <c r="E5" s="15">
        <v>1422133</v>
      </c>
      <c r="F5" s="15"/>
      <c r="G5" s="15"/>
      <c r="H5" s="15"/>
      <c r="I5" s="15"/>
      <c r="J5" s="15"/>
      <c r="K5" s="15"/>
      <c r="L5" s="15"/>
      <c r="M5" s="15"/>
      <c r="N5" s="15"/>
    </row>
    <row r="6" spans="1:14" ht="19.5" customHeight="1" x14ac:dyDescent="0.25">
      <c r="A6" s="34"/>
      <c r="B6" s="14" t="s">
        <v>15</v>
      </c>
      <c r="C6" s="15">
        <v>135755</v>
      </c>
      <c r="D6" s="15">
        <v>131091</v>
      </c>
      <c r="E6" s="15">
        <v>113608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ht="19.5" customHeight="1" x14ac:dyDescent="0.25">
      <c r="A7" s="34"/>
      <c r="B7" s="14" t="s">
        <v>16</v>
      </c>
      <c r="C7" s="15">
        <v>1055710</v>
      </c>
      <c r="D7" s="15">
        <v>998331</v>
      </c>
      <c r="E7" s="15">
        <v>965874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ht="19.5" customHeight="1" x14ac:dyDescent="0.25">
      <c r="A8" s="34"/>
      <c r="B8" s="14" t="s">
        <v>17</v>
      </c>
      <c r="C8" s="15">
        <v>64666</v>
      </c>
      <c r="D8" s="15">
        <v>55580</v>
      </c>
      <c r="E8" s="15">
        <v>53247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ht="19.5" customHeight="1" x14ac:dyDescent="0.25">
      <c r="A9" s="34"/>
      <c r="B9" s="35" t="s">
        <v>26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ht="19.5" customHeight="1" x14ac:dyDescent="0.25">
      <c r="A10" s="34"/>
      <c r="B10" s="17" t="s">
        <v>38</v>
      </c>
      <c r="C10" s="15">
        <v>189809</v>
      </c>
      <c r="D10" s="15">
        <v>186554</v>
      </c>
      <c r="E10" s="15">
        <v>178366</v>
      </c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9.5" customHeight="1" x14ac:dyDescent="0.25">
      <c r="A11" s="31" t="s">
        <v>18</v>
      </c>
      <c r="B11" s="32"/>
      <c r="C11" s="19">
        <f>SUM(C5:C8,C10)</f>
        <v>3268888</v>
      </c>
      <c r="D11" s="19">
        <f t="shared" ref="D11:N11" si="0">SUM(D5:D8,D10)</f>
        <v>3048585</v>
      </c>
      <c r="E11" s="19">
        <f>SUM(E5:E8,E10)</f>
        <v>2733228</v>
      </c>
      <c r="F11" s="19">
        <f>SUM(F5:F8,F10)</f>
        <v>0</v>
      </c>
      <c r="G11" s="19">
        <f>SUM(G5:G8,G10)</f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</row>
    <row r="12" spans="1:14" ht="19.5" customHeight="1" x14ac:dyDescent="0.25">
      <c r="A12" s="38" t="s">
        <v>36</v>
      </c>
      <c r="B12" s="14" t="s">
        <v>16</v>
      </c>
      <c r="C12" s="15">
        <v>87620</v>
      </c>
      <c r="D12" s="15">
        <v>94107</v>
      </c>
      <c r="E12" s="15">
        <v>81578</v>
      </c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52.9" customHeight="1" x14ac:dyDescent="0.25">
      <c r="A13" s="39"/>
      <c r="B13" s="14" t="s">
        <v>17</v>
      </c>
      <c r="C13" s="15">
        <v>58898</v>
      </c>
      <c r="D13" s="15">
        <v>75158.000000000015</v>
      </c>
      <c r="E13" s="15">
        <v>53949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25">
      <c r="A14" s="39"/>
      <c r="B14" s="35" t="s">
        <v>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ht="19.5" customHeight="1" x14ac:dyDescent="0.25">
      <c r="A15" s="40"/>
      <c r="B15" s="17" t="s">
        <v>38</v>
      </c>
      <c r="C15" s="15">
        <v>50626</v>
      </c>
      <c r="D15" s="15">
        <v>48022</v>
      </c>
      <c r="E15" s="15">
        <v>49196</v>
      </c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9.5" customHeight="1" x14ac:dyDescent="0.25">
      <c r="A16" s="31" t="s">
        <v>18</v>
      </c>
      <c r="B16" s="32"/>
      <c r="C16" s="19">
        <f>C12+C13+C15</f>
        <v>197144</v>
      </c>
      <c r="D16" s="19">
        <f t="shared" ref="D16:I16" si="1">D12+D13+D15</f>
        <v>217287</v>
      </c>
      <c r="E16" s="19">
        <f t="shared" si="1"/>
        <v>184723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>J12+J13+J15</f>
        <v>0</v>
      </c>
      <c r="K16" s="19">
        <f t="shared" ref="K16:N16" si="2">K12+K13+K15</f>
        <v>0</v>
      </c>
      <c r="L16" s="19">
        <f t="shared" si="2"/>
        <v>0</v>
      </c>
      <c r="M16" s="19">
        <f t="shared" si="2"/>
        <v>0</v>
      </c>
      <c r="N16" s="19">
        <f t="shared" si="2"/>
        <v>0</v>
      </c>
    </row>
    <row r="17" spans="1:14" ht="19.5" customHeight="1" x14ac:dyDescent="0.25">
      <c r="A17" s="31" t="s">
        <v>21</v>
      </c>
      <c r="B17" s="32"/>
      <c r="C17" s="19">
        <f>C11+C16</f>
        <v>3466032</v>
      </c>
      <c r="D17" s="19">
        <f t="shared" ref="D17:N17" si="3">D11+D16</f>
        <v>3265872</v>
      </c>
      <c r="E17" s="19">
        <f>E11+E16</f>
        <v>2917951</v>
      </c>
      <c r="F17" s="19">
        <f>F11+F16</f>
        <v>0</v>
      </c>
      <c r="G17" s="19">
        <f>G11+G16</f>
        <v>0</v>
      </c>
      <c r="H17" s="19">
        <f>H11+H16</f>
        <v>0</v>
      </c>
      <c r="I17" s="19">
        <f t="shared" ref="I17" si="4">I11+I16</f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</row>
    <row r="18" spans="1:14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</sheetData>
  <mergeCells count="9">
    <mergeCell ref="A16:B16"/>
    <mergeCell ref="A17:B17"/>
    <mergeCell ref="A2:N2"/>
    <mergeCell ref="A4:A10"/>
    <mergeCell ref="B4:N4"/>
    <mergeCell ref="B9:N9"/>
    <mergeCell ref="A11:B11"/>
    <mergeCell ref="A12:A15"/>
    <mergeCell ref="B14:N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B5" sqref="A5:XFD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4" t="s">
        <v>20</v>
      </c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5"/>
      <c r="B5" s="5" t="s">
        <v>14</v>
      </c>
      <c r="C5" s="3">
        <v>1709906</v>
      </c>
      <c r="D5" s="3">
        <v>1892813</v>
      </c>
      <c r="E5" s="3">
        <v>1539905</v>
      </c>
      <c r="F5" s="3">
        <v>1122984</v>
      </c>
      <c r="G5" s="3">
        <v>1010898</v>
      </c>
      <c r="H5" s="3">
        <v>949785</v>
      </c>
      <c r="I5" s="3">
        <v>1155675</v>
      </c>
      <c r="J5" s="3">
        <v>1267438</v>
      </c>
      <c r="K5" s="3">
        <v>970348</v>
      </c>
      <c r="L5" s="3">
        <v>1388258</v>
      </c>
      <c r="M5" s="3">
        <v>1751737</v>
      </c>
      <c r="N5" s="3">
        <v>2029306</v>
      </c>
    </row>
    <row r="6" spans="1:14" ht="22.5" customHeight="1" x14ac:dyDescent="0.25">
      <c r="A6" s="25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5"/>
      <c r="B7" s="5" t="s">
        <v>16</v>
      </c>
      <c r="C7" s="3">
        <v>439151</v>
      </c>
      <c r="D7" s="3">
        <v>428418</v>
      </c>
      <c r="E7" s="3">
        <v>452499</v>
      </c>
      <c r="F7" s="3">
        <v>445206</v>
      </c>
      <c r="G7" s="3">
        <v>439178</v>
      </c>
      <c r="H7" s="3">
        <v>462230</v>
      </c>
      <c r="I7" s="3">
        <v>490333</v>
      </c>
      <c r="J7" s="3">
        <v>529416</v>
      </c>
      <c r="K7" s="3">
        <v>436498</v>
      </c>
      <c r="L7" s="3">
        <v>110980</v>
      </c>
      <c r="M7" s="3">
        <v>435565</v>
      </c>
      <c r="N7" s="3">
        <v>111780</v>
      </c>
    </row>
    <row r="8" spans="1:14" ht="22.5" customHeight="1" x14ac:dyDescent="0.25">
      <c r="A8" s="25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5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5"/>
      <c r="B10" s="4"/>
      <c r="C10" s="3">
        <v>797503</v>
      </c>
      <c r="D10" s="3">
        <v>493325</v>
      </c>
      <c r="E10" s="3">
        <v>475610</v>
      </c>
      <c r="F10" s="3">
        <v>423872</v>
      </c>
      <c r="G10" s="3">
        <v>445070</v>
      </c>
      <c r="H10" s="3">
        <v>490944</v>
      </c>
      <c r="I10" s="3">
        <v>500449</v>
      </c>
      <c r="J10" s="3">
        <v>633109</v>
      </c>
      <c r="K10" s="3">
        <v>505828</v>
      </c>
      <c r="L10" s="3">
        <v>559122</v>
      </c>
      <c r="M10" s="3">
        <v>465362</v>
      </c>
      <c r="N10" s="3">
        <v>521814</v>
      </c>
    </row>
    <row r="11" spans="1:14" ht="22.5" customHeight="1" x14ac:dyDescent="0.25">
      <c r="A11" s="21" t="s">
        <v>18</v>
      </c>
      <c r="B11" s="22"/>
      <c r="C11" s="9">
        <f t="shared" ref="C11:N11" si="0">SUM(C5:C8,C10)</f>
        <v>2946560</v>
      </c>
      <c r="D11" s="9">
        <f t="shared" si="0"/>
        <v>2814556</v>
      </c>
      <c r="E11" s="9">
        <f t="shared" si="0"/>
        <v>2468014</v>
      </c>
      <c r="F11" s="9">
        <f t="shared" si="0"/>
        <v>1992062</v>
      </c>
      <c r="G11" s="9">
        <f t="shared" si="0"/>
        <v>1895146</v>
      </c>
      <c r="H11" s="9">
        <f t="shared" si="0"/>
        <v>1902959</v>
      </c>
      <c r="I11" s="9">
        <f t="shared" si="0"/>
        <v>2146457</v>
      </c>
      <c r="J11" s="9">
        <f t="shared" si="0"/>
        <v>2429963</v>
      </c>
      <c r="K11" s="9">
        <f t="shared" si="0"/>
        <v>1912674</v>
      </c>
      <c r="L11" s="9">
        <f t="shared" si="0"/>
        <v>2058360</v>
      </c>
      <c r="M11" s="9">
        <f t="shared" si="0"/>
        <v>2652664</v>
      </c>
      <c r="N11" s="9">
        <f t="shared" si="0"/>
        <v>2662900</v>
      </c>
    </row>
    <row r="12" spans="1:14" ht="42.75" customHeight="1" x14ac:dyDescent="0.25">
      <c r="A12" s="29" t="s">
        <v>22</v>
      </c>
      <c r="B12" s="5" t="s">
        <v>14</v>
      </c>
      <c r="C12" s="3">
        <v>141208</v>
      </c>
      <c r="D12" s="3">
        <v>128665</v>
      </c>
      <c r="E12" s="3">
        <v>111196</v>
      </c>
      <c r="F12" s="3">
        <v>73576</v>
      </c>
      <c r="G12" s="3">
        <v>54945</v>
      </c>
      <c r="H12" s="3">
        <v>70906</v>
      </c>
      <c r="I12" s="3">
        <v>96641</v>
      </c>
      <c r="J12" s="3">
        <v>105086</v>
      </c>
      <c r="K12" s="3">
        <v>122921</v>
      </c>
      <c r="L12" s="3">
        <v>141349</v>
      </c>
      <c r="M12" s="3">
        <v>162768</v>
      </c>
      <c r="N12" s="3">
        <v>163049</v>
      </c>
    </row>
    <row r="13" spans="1:14" ht="48.75" customHeight="1" x14ac:dyDescent="0.25">
      <c r="A13" s="30"/>
      <c r="B13" s="5" t="s">
        <v>17</v>
      </c>
      <c r="C13" s="3">
        <v>75440</v>
      </c>
      <c r="D13" s="3">
        <v>67925</v>
      </c>
      <c r="E13" s="3">
        <v>55636</v>
      </c>
      <c r="F13" s="3">
        <v>46831</v>
      </c>
      <c r="G13" s="3">
        <v>43777</v>
      </c>
      <c r="H13" s="3">
        <v>39189</v>
      </c>
      <c r="I13" s="3">
        <v>54110</v>
      </c>
      <c r="J13" s="3">
        <v>49005</v>
      </c>
      <c r="K13" s="3">
        <v>50175</v>
      </c>
      <c r="L13" s="3">
        <v>36113</v>
      </c>
      <c r="M13" s="3">
        <v>41162</v>
      </c>
      <c r="N13" s="3">
        <v>58998</v>
      </c>
    </row>
    <row r="14" spans="1:14" ht="24" customHeight="1" x14ac:dyDescent="0.25">
      <c r="A14" s="21" t="s">
        <v>18</v>
      </c>
      <c r="B14" s="22"/>
      <c r="C14" s="9">
        <f>C12+C13</f>
        <v>216648</v>
      </c>
      <c r="D14" s="9">
        <f t="shared" ref="D14:N14" si="1">D12+D13</f>
        <v>196590</v>
      </c>
      <c r="E14" s="9">
        <f t="shared" si="1"/>
        <v>166832</v>
      </c>
      <c r="F14" s="9">
        <f t="shared" si="1"/>
        <v>120407</v>
      </c>
      <c r="G14" s="9">
        <f t="shared" si="1"/>
        <v>98722</v>
      </c>
      <c r="H14" s="9">
        <f t="shared" si="1"/>
        <v>110095</v>
      </c>
      <c r="I14" s="9">
        <f t="shared" si="1"/>
        <v>150751</v>
      </c>
      <c r="J14" s="9">
        <f t="shared" si="1"/>
        <v>154091</v>
      </c>
      <c r="K14" s="9">
        <f t="shared" si="1"/>
        <v>173096</v>
      </c>
      <c r="L14" s="9">
        <f t="shared" si="1"/>
        <v>177462</v>
      </c>
      <c r="M14" s="9">
        <f t="shared" si="1"/>
        <v>203930</v>
      </c>
      <c r="N14" s="9">
        <f t="shared" si="1"/>
        <v>222047</v>
      </c>
    </row>
    <row r="15" spans="1:14" s="10" customFormat="1" ht="22.5" customHeight="1" x14ac:dyDescent="0.2">
      <c r="A15" s="21" t="s">
        <v>21</v>
      </c>
      <c r="B15" s="22"/>
      <c r="C15" s="9">
        <f>C11+C14</f>
        <v>3163208</v>
      </c>
      <c r="D15" s="9">
        <f t="shared" ref="D15:N15" si="2">D11+D14</f>
        <v>3011146</v>
      </c>
      <c r="E15" s="9">
        <f t="shared" si="2"/>
        <v>2634846</v>
      </c>
      <c r="F15" s="9">
        <f t="shared" si="2"/>
        <v>2112469</v>
      </c>
      <c r="G15" s="9">
        <f t="shared" si="2"/>
        <v>1993868</v>
      </c>
      <c r="H15" s="9">
        <f t="shared" si="2"/>
        <v>2013054</v>
      </c>
      <c r="I15" s="9">
        <f t="shared" si="2"/>
        <v>2297208</v>
      </c>
      <c r="J15" s="9">
        <f t="shared" si="2"/>
        <v>2584054</v>
      </c>
      <c r="K15" s="9">
        <f t="shared" si="2"/>
        <v>2085770</v>
      </c>
      <c r="L15" s="9">
        <f t="shared" si="2"/>
        <v>2235822</v>
      </c>
      <c r="M15" s="9">
        <f t="shared" si="2"/>
        <v>2856594</v>
      </c>
      <c r="N15" s="9">
        <f t="shared" si="2"/>
        <v>2884947</v>
      </c>
    </row>
  </sheetData>
  <mergeCells count="8">
    <mergeCell ref="A14:B14"/>
    <mergeCell ref="A15:B15"/>
    <mergeCell ref="A2:N2"/>
    <mergeCell ref="A4:A10"/>
    <mergeCell ref="B4:N4"/>
    <mergeCell ref="B9:N9"/>
    <mergeCell ref="A11:B11"/>
    <mergeCell ref="A12: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B18" sqref="B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4" t="s">
        <v>20</v>
      </c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5"/>
      <c r="B5" s="5" t="s">
        <v>14</v>
      </c>
      <c r="C5" s="3">
        <v>1956417</v>
      </c>
      <c r="D5" s="3">
        <v>1711388</v>
      </c>
      <c r="E5" s="3">
        <v>1590047</v>
      </c>
      <c r="F5" s="3">
        <v>1097367</v>
      </c>
      <c r="G5" s="3">
        <v>856837</v>
      </c>
      <c r="H5" s="3">
        <v>1069112</v>
      </c>
      <c r="I5" s="3">
        <v>1069662</v>
      </c>
      <c r="J5" s="3">
        <v>1134262</v>
      </c>
      <c r="K5" s="3">
        <v>916620</v>
      </c>
      <c r="L5" s="3">
        <v>1251778</v>
      </c>
      <c r="M5" s="3">
        <v>1542668</v>
      </c>
      <c r="N5" s="3">
        <v>1766956</v>
      </c>
    </row>
    <row r="6" spans="1:14" ht="22.5" customHeight="1" x14ac:dyDescent="0.25">
      <c r="A6" s="25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5"/>
      <c r="B7" s="5" t="s">
        <v>16</v>
      </c>
      <c r="C7" s="3">
        <v>102200</v>
      </c>
      <c r="D7" s="3">
        <v>121340</v>
      </c>
      <c r="E7" s="3">
        <v>148480</v>
      </c>
      <c r="F7" s="3">
        <v>150380</v>
      </c>
      <c r="G7" s="3">
        <v>128760</v>
      </c>
      <c r="H7" s="3">
        <v>103920</v>
      </c>
      <c r="I7" s="3">
        <v>95920</v>
      </c>
      <c r="J7" s="3">
        <v>100740</v>
      </c>
      <c r="K7" s="3">
        <v>108020</v>
      </c>
      <c r="L7" s="3">
        <v>108040</v>
      </c>
      <c r="M7" s="3">
        <v>102142</v>
      </c>
      <c r="N7" s="3">
        <v>107100</v>
      </c>
    </row>
    <row r="8" spans="1:14" ht="22.5" customHeight="1" x14ac:dyDescent="0.25">
      <c r="A8" s="25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5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5"/>
      <c r="B10" s="4"/>
      <c r="C10" s="3">
        <v>591485</v>
      </c>
      <c r="D10" s="3">
        <v>492782</v>
      </c>
      <c r="E10" s="3">
        <v>477403</v>
      </c>
      <c r="F10" s="3">
        <v>507980</v>
      </c>
      <c r="G10" s="3">
        <v>472950</v>
      </c>
      <c r="H10" s="3">
        <v>570628</v>
      </c>
      <c r="I10" s="3">
        <v>649402</v>
      </c>
      <c r="J10" s="3">
        <v>568706</v>
      </c>
      <c r="K10" s="3">
        <v>498167</v>
      </c>
      <c r="L10" s="3">
        <v>505986</v>
      </c>
      <c r="M10" s="3">
        <v>439110</v>
      </c>
      <c r="N10" s="3">
        <v>499872</v>
      </c>
    </row>
    <row r="11" spans="1:14" ht="22.5" customHeight="1" x14ac:dyDescent="0.25">
      <c r="A11" s="21" t="s">
        <v>18</v>
      </c>
      <c r="B11" s="22"/>
      <c r="C11" s="9">
        <f t="shared" ref="C11:N11" si="0">SUM(C5:C8,C10)</f>
        <v>2650102</v>
      </c>
      <c r="D11" s="9">
        <f t="shared" si="0"/>
        <v>2325510</v>
      </c>
      <c r="E11" s="9">
        <f t="shared" si="0"/>
        <v>2215930</v>
      </c>
      <c r="F11" s="9">
        <f t="shared" si="0"/>
        <v>1755727</v>
      </c>
      <c r="G11" s="9">
        <f t="shared" si="0"/>
        <v>1458547</v>
      </c>
      <c r="H11" s="9">
        <f t="shared" si="0"/>
        <v>1743660</v>
      </c>
      <c r="I11" s="9">
        <f t="shared" si="0"/>
        <v>1814984</v>
      </c>
      <c r="J11" s="9">
        <f t="shared" si="0"/>
        <v>1803708</v>
      </c>
      <c r="K11" s="9">
        <f t="shared" si="0"/>
        <v>1522807</v>
      </c>
      <c r="L11" s="9">
        <f t="shared" si="0"/>
        <v>1865804</v>
      </c>
      <c r="M11" s="9">
        <f t="shared" si="0"/>
        <v>2083920</v>
      </c>
      <c r="N11" s="9">
        <f t="shared" si="0"/>
        <v>2373928</v>
      </c>
    </row>
    <row r="12" spans="1:14" ht="42.75" customHeight="1" x14ac:dyDescent="0.25">
      <c r="A12" s="29" t="s">
        <v>22</v>
      </c>
      <c r="B12" s="5" t="s">
        <v>14</v>
      </c>
      <c r="C12" s="3">
        <v>176778</v>
      </c>
      <c r="D12" s="3">
        <v>140914</v>
      </c>
      <c r="E12" s="3">
        <v>136219</v>
      </c>
      <c r="F12" s="3">
        <v>117022</v>
      </c>
      <c r="G12" s="3">
        <v>71702</v>
      </c>
      <c r="H12" s="3">
        <v>91060</v>
      </c>
      <c r="I12" s="3">
        <v>93467</v>
      </c>
      <c r="J12" s="3">
        <v>95453</v>
      </c>
      <c r="K12" s="3">
        <v>91772</v>
      </c>
      <c r="L12" s="3">
        <v>106956</v>
      </c>
      <c r="M12" s="3">
        <v>121629</v>
      </c>
      <c r="N12" s="3">
        <v>107305</v>
      </c>
    </row>
    <row r="13" spans="1:14" ht="48.75" customHeight="1" x14ac:dyDescent="0.25">
      <c r="A13" s="30"/>
      <c r="B13" s="5" t="s">
        <v>17</v>
      </c>
      <c r="C13" s="3">
        <v>60341</v>
      </c>
      <c r="D13" s="3">
        <v>45337</v>
      </c>
      <c r="E13" s="3">
        <v>41003</v>
      </c>
      <c r="F13" s="3">
        <v>78693</v>
      </c>
      <c r="G13" s="3">
        <v>43661</v>
      </c>
      <c r="H13" s="3">
        <v>44976</v>
      </c>
      <c r="I13" s="3">
        <v>51607</v>
      </c>
      <c r="J13" s="3">
        <v>40068</v>
      </c>
      <c r="K13" s="3">
        <v>54307</v>
      </c>
      <c r="L13" s="3">
        <v>45371</v>
      </c>
      <c r="M13" s="3">
        <v>58548</v>
      </c>
      <c r="N13" s="3">
        <v>48473</v>
      </c>
    </row>
    <row r="14" spans="1:14" ht="24" customHeight="1" x14ac:dyDescent="0.25">
      <c r="A14" s="21" t="s">
        <v>18</v>
      </c>
      <c r="B14" s="22"/>
      <c r="C14" s="9">
        <f>C12+C13</f>
        <v>237119</v>
      </c>
      <c r="D14" s="9">
        <f t="shared" ref="D14:M14" si="1">D12+D13</f>
        <v>186251</v>
      </c>
      <c r="E14" s="9">
        <f t="shared" si="1"/>
        <v>177222</v>
      </c>
      <c r="F14" s="9">
        <f t="shared" si="1"/>
        <v>195715</v>
      </c>
      <c r="G14" s="9">
        <f t="shared" si="1"/>
        <v>115363</v>
      </c>
      <c r="H14" s="9">
        <f t="shared" si="1"/>
        <v>136036</v>
      </c>
      <c r="I14" s="9">
        <f t="shared" si="1"/>
        <v>145074</v>
      </c>
      <c r="J14" s="9">
        <f t="shared" si="1"/>
        <v>135521</v>
      </c>
      <c r="K14" s="9">
        <f t="shared" si="1"/>
        <v>146079</v>
      </c>
      <c r="L14" s="9">
        <f t="shared" si="1"/>
        <v>152327</v>
      </c>
      <c r="M14" s="9">
        <f t="shared" si="1"/>
        <v>180177</v>
      </c>
      <c r="N14" s="9">
        <f t="shared" ref="N14" si="2">N12+N13</f>
        <v>155778</v>
      </c>
    </row>
    <row r="15" spans="1:14" s="10" customFormat="1" ht="22.5" customHeight="1" x14ac:dyDescent="0.2">
      <c r="A15" s="21" t="s">
        <v>21</v>
      </c>
      <c r="B15" s="22"/>
      <c r="C15" s="9">
        <f>C11+C14</f>
        <v>2887221</v>
      </c>
      <c r="D15" s="9">
        <f t="shared" ref="D15:M15" si="3">D11+D14</f>
        <v>2511761</v>
      </c>
      <c r="E15" s="9">
        <f t="shared" si="3"/>
        <v>2393152</v>
      </c>
      <c r="F15" s="9">
        <f t="shared" si="3"/>
        <v>1951442</v>
      </c>
      <c r="G15" s="9">
        <f t="shared" si="3"/>
        <v>1573910</v>
      </c>
      <c r="H15" s="9">
        <f t="shared" si="3"/>
        <v>1879696</v>
      </c>
      <c r="I15" s="9">
        <f t="shared" si="3"/>
        <v>1960058</v>
      </c>
      <c r="J15" s="9">
        <f t="shared" si="3"/>
        <v>1939229</v>
      </c>
      <c r="K15" s="9">
        <f t="shared" si="3"/>
        <v>1668886</v>
      </c>
      <c r="L15" s="9">
        <f t="shared" si="3"/>
        <v>2018131</v>
      </c>
      <c r="M15" s="9">
        <f t="shared" si="3"/>
        <v>2264097</v>
      </c>
      <c r="N15" s="9">
        <f t="shared" ref="N15" si="4">N11+N14</f>
        <v>2529706</v>
      </c>
    </row>
  </sheetData>
  <mergeCells count="8">
    <mergeCell ref="A12:A13"/>
    <mergeCell ref="A14:B14"/>
    <mergeCell ref="A15:B15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zoomScale="70" zoomScaleNormal="70" workbookViewId="0">
      <selection sqref="A1:N1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4" t="s">
        <v>28</v>
      </c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 x14ac:dyDescent="0.25">
      <c r="A5" s="25"/>
      <c r="B5" s="5" t="s">
        <v>14</v>
      </c>
      <c r="C5" s="3">
        <v>1862212</v>
      </c>
      <c r="D5" s="3">
        <v>1673990</v>
      </c>
      <c r="E5" s="3">
        <v>1456496</v>
      </c>
      <c r="F5" s="3">
        <v>934387</v>
      </c>
      <c r="G5" s="3">
        <v>808589</v>
      </c>
      <c r="H5" s="3">
        <v>1020001</v>
      </c>
      <c r="I5" s="3">
        <v>1060997</v>
      </c>
      <c r="J5" s="3">
        <v>1222688</v>
      </c>
      <c r="K5" s="3">
        <v>955359</v>
      </c>
      <c r="L5" s="3">
        <v>1361595</v>
      </c>
      <c r="M5" s="3">
        <v>1616433</v>
      </c>
      <c r="N5" s="3">
        <v>2033220</v>
      </c>
    </row>
    <row r="6" spans="1:14" ht="22.5" customHeight="1" x14ac:dyDescent="0.25">
      <c r="A6" s="25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0</v>
      </c>
      <c r="N6" s="3">
        <v>0</v>
      </c>
    </row>
    <row r="7" spans="1:14" ht="22.5" customHeight="1" x14ac:dyDescent="0.25">
      <c r="A7" s="25"/>
      <c r="B7" s="5" t="s">
        <v>16</v>
      </c>
      <c r="C7" s="3">
        <v>136860</v>
      </c>
      <c r="D7" s="3">
        <v>112960</v>
      </c>
      <c r="E7" s="3">
        <v>97300</v>
      </c>
      <c r="F7" s="3">
        <v>148100</v>
      </c>
      <c r="G7" s="3">
        <v>122680</v>
      </c>
      <c r="H7" s="3">
        <v>76200</v>
      </c>
      <c r="I7" s="3">
        <v>104220</v>
      </c>
      <c r="J7" s="3">
        <v>95560</v>
      </c>
      <c r="K7" s="3">
        <v>91200</v>
      </c>
      <c r="L7" s="3">
        <v>107000</v>
      </c>
      <c r="M7" s="3">
        <v>107240</v>
      </c>
      <c r="N7" s="3">
        <v>108880</v>
      </c>
    </row>
    <row r="8" spans="1:14" ht="22.5" customHeight="1" x14ac:dyDescent="0.25">
      <c r="A8" s="25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>
        <v>0</v>
      </c>
      <c r="N8" s="3">
        <v>0</v>
      </c>
    </row>
    <row r="9" spans="1:14" ht="22.5" customHeight="1" x14ac:dyDescent="0.25">
      <c r="A9" s="25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 x14ac:dyDescent="0.25">
      <c r="A10" s="25"/>
      <c r="B10" s="4"/>
      <c r="C10" s="3">
        <v>569704</v>
      </c>
      <c r="D10" s="3">
        <v>460228</v>
      </c>
      <c r="E10" s="3">
        <v>489821</v>
      </c>
      <c r="F10" s="3">
        <v>442578</v>
      </c>
      <c r="G10" s="3">
        <v>533892</v>
      </c>
      <c r="H10" s="3">
        <v>549342</v>
      </c>
      <c r="I10" s="3">
        <v>700499</v>
      </c>
      <c r="J10" s="3">
        <v>697457</v>
      </c>
      <c r="K10" s="3">
        <v>469159</v>
      </c>
      <c r="L10" s="3">
        <v>483279</v>
      </c>
      <c r="M10" s="3">
        <v>522447</v>
      </c>
      <c r="N10" s="3">
        <v>492306</v>
      </c>
    </row>
    <row r="11" spans="1:14" ht="22.5" customHeight="1" x14ac:dyDescent="0.25">
      <c r="A11" s="21" t="s">
        <v>18</v>
      </c>
      <c r="B11" s="22"/>
      <c r="C11" s="9">
        <f t="shared" ref="C11:N11" si="0">SUM(C5:C8,C10)</f>
        <v>2568776</v>
      </c>
      <c r="D11" s="9">
        <f t="shared" si="0"/>
        <v>2247178</v>
      </c>
      <c r="E11" s="9">
        <f t="shared" si="0"/>
        <v>2043617</v>
      </c>
      <c r="F11" s="9">
        <f t="shared" si="0"/>
        <v>1525065</v>
      </c>
      <c r="G11" s="9">
        <f t="shared" si="0"/>
        <v>1465161</v>
      </c>
      <c r="H11" s="9">
        <f t="shared" si="0"/>
        <v>1645543</v>
      </c>
      <c r="I11" s="9">
        <f t="shared" si="0"/>
        <v>1865716</v>
      </c>
      <c r="J11" s="9">
        <f t="shared" si="0"/>
        <v>2015705</v>
      </c>
      <c r="K11" s="9">
        <f t="shared" si="0"/>
        <v>1515718</v>
      </c>
      <c r="L11" s="9">
        <f t="shared" ref="L11" si="1">SUM(L5:L8,L10)</f>
        <v>1951874</v>
      </c>
      <c r="M11" s="9">
        <f t="shared" si="0"/>
        <v>2246120</v>
      </c>
      <c r="N11" s="9">
        <f t="shared" si="0"/>
        <v>2634406</v>
      </c>
    </row>
    <row r="12" spans="1:14" ht="42.75" customHeight="1" x14ac:dyDescent="0.25">
      <c r="A12" s="29" t="s">
        <v>22</v>
      </c>
      <c r="B12" s="5" t="s">
        <v>14</v>
      </c>
      <c r="C12" s="3">
        <v>165688</v>
      </c>
      <c r="D12" s="3">
        <v>126414</v>
      </c>
      <c r="E12" s="3">
        <v>110071</v>
      </c>
      <c r="F12" s="3">
        <v>110071</v>
      </c>
      <c r="G12" s="3">
        <v>83999</v>
      </c>
      <c r="H12" s="3">
        <v>84683</v>
      </c>
      <c r="I12" s="3">
        <v>100434</v>
      </c>
      <c r="J12" s="3">
        <v>107971</v>
      </c>
      <c r="K12" s="3">
        <v>96619</v>
      </c>
      <c r="L12" s="3">
        <v>97551</v>
      </c>
      <c r="M12" s="3">
        <v>134039</v>
      </c>
      <c r="N12" s="3">
        <v>201344</v>
      </c>
    </row>
    <row r="13" spans="1:14" ht="48.75" customHeight="1" x14ac:dyDescent="0.25">
      <c r="A13" s="30"/>
      <c r="B13" s="5" t="s">
        <v>17</v>
      </c>
      <c r="C13" s="3">
        <v>45665</v>
      </c>
      <c r="D13" s="3">
        <v>45662</v>
      </c>
      <c r="E13" s="3">
        <v>46544</v>
      </c>
      <c r="F13" s="3">
        <v>46544</v>
      </c>
      <c r="G13" s="3">
        <v>49526</v>
      </c>
      <c r="H13" s="3">
        <v>40581</v>
      </c>
      <c r="I13" s="3">
        <v>38945</v>
      </c>
      <c r="J13" s="3">
        <v>38002</v>
      </c>
      <c r="K13" s="3">
        <v>39429</v>
      </c>
      <c r="L13" s="3">
        <v>45194</v>
      </c>
      <c r="M13" s="3">
        <v>45553</v>
      </c>
      <c r="N13" s="3">
        <v>47943</v>
      </c>
    </row>
    <row r="14" spans="1:14" ht="24" customHeight="1" x14ac:dyDescent="0.25">
      <c r="A14" s="21" t="s">
        <v>18</v>
      </c>
      <c r="B14" s="22"/>
      <c r="C14" s="9">
        <f>C12+C13</f>
        <v>211353</v>
      </c>
      <c r="D14" s="9">
        <f t="shared" ref="D14:N14" si="2">D12+D13</f>
        <v>172076</v>
      </c>
      <c r="E14" s="9">
        <f t="shared" si="2"/>
        <v>156615</v>
      </c>
      <c r="F14" s="9">
        <f t="shared" si="2"/>
        <v>156615</v>
      </c>
      <c r="G14" s="9">
        <f t="shared" si="2"/>
        <v>133525</v>
      </c>
      <c r="H14" s="9">
        <f t="shared" si="2"/>
        <v>125264</v>
      </c>
      <c r="I14" s="9">
        <f t="shared" si="2"/>
        <v>139379</v>
      </c>
      <c r="J14" s="9">
        <f t="shared" si="2"/>
        <v>145973</v>
      </c>
      <c r="K14" s="9">
        <f t="shared" si="2"/>
        <v>136048</v>
      </c>
      <c r="L14" s="9">
        <f t="shared" ref="L14" si="3">L12+L13</f>
        <v>142745</v>
      </c>
      <c r="M14" s="9">
        <f t="shared" si="2"/>
        <v>179592</v>
      </c>
      <c r="N14" s="9">
        <f t="shared" si="2"/>
        <v>249287</v>
      </c>
    </row>
    <row r="15" spans="1:14" s="10" customFormat="1" ht="22.5" customHeight="1" x14ac:dyDescent="0.2">
      <c r="A15" s="21" t="s">
        <v>21</v>
      </c>
      <c r="B15" s="22"/>
      <c r="C15" s="9">
        <f>C11+C14</f>
        <v>2780129</v>
      </c>
      <c r="D15" s="9">
        <f t="shared" ref="D15:N15" si="4">D11+D14</f>
        <v>2419254</v>
      </c>
      <c r="E15" s="9">
        <f t="shared" si="4"/>
        <v>2200232</v>
      </c>
      <c r="F15" s="9">
        <f t="shared" si="4"/>
        <v>1681680</v>
      </c>
      <c r="G15" s="9">
        <f t="shared" si="4"/>
        <v>1598686</v>
      </c>
      <c r="H15" s="9">
        <f t="shared" si="4"/>
        <v>1770807</v>
      </c>
      <c r="I15" s="9">
        <f t="shared" si="4"/>
        <v>2005095</v>
      </c>
      <c r="J15" s="9">
        <f t="shared" si="4"/>
        <v>2161678</v>
      </c>
      <c r="K15" s="9">
        <f t="shared" si="4"/>
        <v>1651766</v>
      </c>
      <c r="L15" s="9">
        <f t="shared" ref="L15" si="5">L11+L14</f>
        <v>2094619</v>
      </c>
      <c r="M15" s="9">
        <f t="shared" si="4"/>
        <v>2425712</v>
      </c>
      <c r="N15" s="9">
        <f t="shared" si="4"/>
        <v>2883693</v>
      </c>
    </row>
  </sheetData>
  <mergeCells count="8">
    <mergeCell ref="A14:B14"/>
    <mergeCell ref="A15:B15"/>
    <mergeCell ref="A2:N2"/>
    <mergeCell ref="A4:A10"/>
    <mergeCell ref="B4:N4"/>
    <mergeCell ref="B9:N9"/>
    <mergeCell ref="A11:B11"/>
    <mergeCell ref="A12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C1" zoomScale="70" zoomScaleNormal="70" workbookViewId="0">
      <selection activeCell="M19" sqref="M19"/>
    </sheetView>
  </sheetViews>
  <sheetFormatPr defaultRowHeight="15" x14ac:dyDescent="0.25"/>
  <cols>
    <col min="1" max="1" width="22.140625" customWidth="1"/>
    <col min="2" max="2" width="15.85546875" customWidth="1"/>
    <col min="3" max="3" width="18.7109375" customWidth="1"/>
    <col min="4" max="4" width="19.42578125" customWidth="1"/>
    <col min="5" max="5" width="21.140625" customWidth="1"/>
    <col min="6" max="6" width="22.85546875" customWidth="1"/>
    <col min="7" max="7" width="18.28515625" customWidth="1"/>
    <col min="8" max="8" width="20.5703125" customWidth="1"/>
    <col min="9" max="9" width="25.28515625" customWidth="1"/>
    <col min="10" max="10" width="20" customWidth="1"/>
    <col min="11" max="11" width="17.28515625" customWidth="1"/>
    <col min="12" max="12" width="18.28515625" customWidth="1"/>
    <col min="13" max="13" width="19.85546875" customWidth="1"/>
    <col min="14" max="14" width="27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15" customHeight="1" x14ac:dyDescent="0.25">
      <c r="A4" s="24" t="s">
        <v>28</v>
      </c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x14ac:dyDescent="0.25">
      <c r="A5" s="25"/>
      <c r="B5" s="5" t="s">
        <v>14</v>
      </c>
      <c r="C5" s="3">
        <v>2425375</v>
      </c>
      <c r="D5" s="3">
        <v>2227450</v>
      </c>
      <c r="E5" s="3">
        <v>1887676</v>
      </c>
      <c r="F5" s="3">
        <v>1302246</v>
      </c>
      <c r="G5" s="3">
        <v>954861</v>
      </c>
      <c r="H5" s="3">
        <v>991885</v>
      </c>
      <c r="I5" s="3">
        <v>1283666</v>
      </c>
      <c r="J5" s="3">
        <v>1369760</v>
      </c>
      <c r="K5" s="3">
        <v>1121148</v>
      </c>
      <c r="L5" s="3">
        <v>1481900</v>
      </c>
      <c r="M5" s="3">
        <v>1763643</v>
      </c>
      <c r="N5" s="3">
        <v>2237743</v>
      </c>
    </row>
    <row r="6" spans="1:14" x14ac:dyDescent="0.25">
      <c r="A6" s="25"/>
      <c r="B6" s="5" t="s">
        <v>15</v>
      </c>
      <c r="C6" s="3">
        <v>205780</v>
      </c>
      <c r="D6" s="3">
        <v>151133</v>
      </c>
      <c r="E6" s="3">
        <v>151325</v>
      </c>
      <c r="F6" s="3">
        <v>96803</v>
      </c>
      <c r="G6" s="3">
        <v>45265</v>
      </c>
      <c r="H6" s="3">
        <v>35649</v>
      </c>
      <c r="I6" s="3">
        <v>44584</v>
      </c>
      <c r="J6" s="3">
        <v>47620</v>
      </c>
      <c r="K6" s="3">
        <v>38555</v>
      </c>
      <c r="L6" s="3">
        <v>84855</v>
      </c>
      <c r="M6" s="3">
        <v>114139</v>
      </c>
      <c r="N6" s="3">
        <v>137204</v>
      </c>
    </row>
    <row r="7" spans="1:14" x14ac:dyDescent="0.25">
      <c r="A7" s="25"/>
      <c r="B7" s="5" t="s">
        <v>16</v>
      </c>
      <c r="C7" s="3">
        <v>669726</v>
      </c>
      <c r="D7" s="3">
        <v>597068</v>
      </c>
      <c r="E7" s="3">
        <v>621445</v>
      </c>
      <c r="F7" s="3">
        <v>358297</v>
      </c>
      <c r="G7" s="3">
        <v>303429</v>
      </c>
      <c r="H7" s="3">
        <v>168230</v>
      </c>
      <c r="I7" s="3">
        <v>351313</v>
      </c>
      <c r="J7" s="3">
        <v>285190</v>
      </c>
      <c r="K7" s="3">
        <v>195412</v>
      </c>
      <c r="L7" s="3">
        <v>333487</v>
      </c>
      <c r="M7" s="3">
        <v>503840</v>
      </c>
      <c r="N7" s="3">
        <v>578989</v>
      </c>
    </row>
    <row r="8" spans="1:14" x14ac:dyDescent="0.25">
      <c r="A8" s="25"/>
      <c r="B8" s="5" t="s">
        <v>17</v>
      </c>
      <c r="C8" s="3">
        <v>1111</v>
      </c>
      <c r="D8" s="3">
        <v>804</v>
      </c>
      <c r="E8" s="3">
        <v>856</v>
      </c>
      <c r="F8" s="3">
        <v>842</v>
      </c>
      <c r="G8" s="3">
        <v>152</v>
      </c>
      <c r="H8" s="3">
        <v>2</v>
      </c>
      <c r="I8" s="3">
        <v>2</v>
      </c>
      <c r="J8" s="3">
        <v>21</v>
      </c>
      <c r="K8" s="3">
        <v>2</v>
      </c>
      <c r="L8" s="3">
        <v>32</v>
      </c>
      <c r="M8" s="3">
        <v>431</v>
      </c>
      <c r="N8" s="3">
        <v>901</v>
      </c>
    </row>
    <row r="9" spans="1:14" x14ac:dyDescent="0.25">
      <c r="A9" s="25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x14ac:dyDescent="0.25">
      <c r="A10" s="25"/>
      <c r="B10" s="4"/>
      <c r="C10" s="3">
        <v>521025</v>
      </c>
      <c r="D10" s="3">
        <v>498866</v>
      </c>
      <c r="E10" s="3">
        <v>473905</v>
      </c>
      <c r="F10" s="3">
        <v>478499</v>
      </c>
      <c r="G10" s="3">
        <v>521038</v>
      </c>
      <c r="H10" s="3">
        <v>489633</v>
      </c>
      <c r="I10" s="3">
        <v>658338</v>
      </c>
      <c r="J10" s="3">
        <v>627134</v>
      </c>
      <c r="K10" s="3">
        <v>492653</v>
      </c>
      <c r="L10" s="3">
        <v>555378</v>
      </c>
      <c r="M10" s="3">
        <v>476103</v>
      </c>
      <c r="N10" s="3">
        <v>525696</v>
      </c>
    </row>
    <row r="11" spans="1:14" x14ac:dyDescent="0.25">
      <c r="A11" s="21" t="s">
        <v>18</v>
      </c>
      <c r="B11" s="22"/>
      <c r="C11" s="9">
        <f t="shared" ref="C11:N11" si="0">SUM(C5:C8,C10)</f>
        <v>3823017</v>
      </c>
      <c r="D11" s="9">
        <f t="shared" si="0"/>
        <v>3475321</v>
      </c>
      <c r="E11" s="9">
        <f t="shared" si="0"/>
        <v>3135207</v>
      </c>
      <c r="F11" s="9">
        <f t="shared" si="0"/>
        <v>2236687</v>
      </c>
      <c r="G11" s="9">
        <f t="shared" ref="G11" si="1">SUM(G5:G8,G10)</f>
        <v>1824745</v>
      </c>
      <c r="H11" s="9">
        <f t="shared" si="0"/>
        <v>1685399</v>
      </c>
      <c r="I11" s="9">
        <f t="shared" ref="I11:J11" si="2">SUM(I5:I8,I10)</f>
        <v>2337903</v>
      </c>
      <c r="J11" s="9">
        <f t="shared" si="2"/>
        <v>2329725</v>
      </c>
      <c r="K11" s="9">
        <f t="shared" ref="K11" si="3">SUM(K5:K8,K10)</f>
        <v>1847770</v>
      </c>
      <c r="L11" s="9">
        <f t="shared" si="0"/>
        <v>2455652</v>
      </c>
      <c r="M11" s="9">
        <f t="shared" si="0"/>
        <v>2858156</v>
      </c>
      <c r="N11" s="9">
        <f t="shared" si="0"/>
        <v>3480533</v>
      </c>
    </row>
    <row r="12" spans="1:14" ht="46.5" customHeight="1" x14ac:dyDescent="0.25">
      <c r="A12" s="29" t="s">
        <v>22</v>
      </c>
      <c r="B12" s="5" t="s">
        <v>14</v>
      </c>
      <c r="C12" s="3">
        <v>155868</v>
      </c>
      <c r="D12" s="3">
        <v>177055</v>
      </c>
      <c r="E12" s="3">
        <v>125219</v>
      </c>
      <c r="F12" s="3">
        <v>111174</v>
      </c>
      <c r="G12" s="3">
        <v>78687</v>
      </c>
      <c r="H12" s="3">
        <v>93091</v>
      </c>
      <c r="I12" s="3">
        <v>111306</v>
      </c>
      <c r="J12" s="3">
        <v>109909</v>
      </c>
      <c r="K12" s="3">
        <v>97982</v>
      </c>
      <c r="L12" s="3">
        <v>108543</v>
      </c>
      <c r="M12" s="3">
        <v>135900</v>
      </c>
      <c r="N12" s="3">
        <v>165214</v>
      </c>
    </row>
    <row r="13" spans="1:14" ht="46.5" customHeight="1" x14ac:dyDescent="0.25">
      <c r="A13" s="30"/>
      <c r="B13" s="5" t="s">
        <v>17</v>
      </c>
      <c r="C13" s="3">
        <v>50260</v>
      </c>
      <c r="D13" s="3">
        <v>47622</v>
      </c>
      <c r="E13" s="3">
        <v>41682</v>
      </c>
      <c r="F13" s="3">
        <v>75790</v>
      </c>
      <c r="G13" s="3">
        <v>48926</v>
      </c>
      <c r="H13" s="3">
        <v>41439</v>
      </c>
      <c r="I13" s="3">
        <v>53350</v>
      </c>
      <c r="J13" s="3">
        <v>98061</v>
      </c>
      <c r="K13" s="3">
        <v>87063</v>
      </c>
      <c r="L13" s="3">
        <v>59981</v>
      </c>
      <c r="M13" s="3">
        <v>58007</v>
      </c>
      <c r="N13" s="3">
        <v>49302</v>
      </c>
    </row>
    <row r="14" spans="1:14" x14ac:dyDescent="0.25">
      <c r="A14" s="21" t="s">
        <v>18</v>
      </c>
      <c r="B14" s="22"/>
      <c r="C14" s="9">
        <f>C12+C13</f>
        <v>206128</v>
      </c>
      <c r="D14" s="9">
        <f t="shared" ref="D14:N14" si="4">D12+D13</f>
        <v>224677</v>
      </c>
      <c r="E14" s="9">
        <f t="shared" si="4"/>
        <v>166901</v>
      </c>
      <c r="F14" s="9">
        <f t="shared" si="4"/>
        <v>186964</v>
      </c>
      <c r="G14" s="9">
        <f t="shared" ref="G14" si="5">G12+G13</f>
        <v>127613</v>
      </c>
      <c r="H14" s="9">
        <f t="shared" si="4"/>
        <v>134530</v>
      </c>
      <c r="I14" s="9">
        <f t="shared" ref="I14:J14" si="6">I12+I13</f>
        <v>164656</v>
      </c>
      <c r="J14" s="9">
        <f t="shared" si="6"/>
        <v>207970</v>
      </c>
      <c r="K14" s="9">
        <f t="shared" ref="K14" si="7">K12+K13</f>
        <v>185045</v>
      </c>
      <c r="L14" s="9">
        <f t="shared" si="4"/>
        <v>168524</v>
      </c>
      <c r="M14" s="9">
        <f t="shared" si="4"/>
        <v>193907</v>
      </c>
      <c r="N14" s="9">
        <f t="shared" si="4"/>
        <v>214516</v>
      </c>
    </row>
    <row r="15" spans="1:14" x14ac:dyDescent="0.25">
      <c r="A15" s="21" t="s">
        <v>21</v>
      </c>
      <c r="B15" s="22"/>
      <c r="C15" s="9">
        <f>C11+C14</f>
        <v>4029145</v>
      </c>
      <c r="D15" s="9">
        <f t="shared" ref="D15:N15" si="8">D11+D14</f>
        <v>3699998</v>
      </c>
      <c r="E15" s="9">
        <f t="shared" si="8"/>
        <v>3302108</v>
      </c>
      <c r="F15" s="9">
        <f t="shared" si="8"/>
        <v>2423651</v>
      </c>
      <c r="G15" s="9">
        <f t="shared" ref="G15" si="9">G11+G14</f>
        <v>1952358</v>
      </c>
      <c r="H15" s="9">
        <f t="shared" si="8"/>
        <v>1819929</v>
      </c>
      <c r="I15" s="9">
        <f t="shared" ref="I15:J15" si="10">I11+I14</f>
        <v>2502559</v>
      </c>
      <c r="J15" s="9">
        <f t="shared" si="10"/>
        <v>2537695</v>
      </c>
      <c r="K15" s="9">
        <f t="shared" ref="K15" si="11">K11+K14</f>
        <v>2032815</v>
      </c>
      <c r="L15" s="9">
        <f t="shared" si="8"/>
        <v>2624176</v>
      </c>
      <c r="M15" s="9">
        <f t="shared" si="8"/>
        <v>3052063</v>
      </c>
      <c r="N15" s="9">
        <f t="shared" si="8"/>
        <v>3695049</v>
      </c>
    </row>
  </sheetData>
  <mergeCells count="8">
    <mergeCell ref="A14:B14"/>
    <mergeCell ref="A15:B15"/>
    <mergeCell ref="A2:N2"/>
    <mergeCell ref="A4:A10"/>
    <mergeCell ref="B4:N4"/>
    <mergeCell ref="B9:N9"/>
    <mergeCell ref="A11:B11"/>
    <mergeCell ref="A12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0" zoomScaleNormal="70" workbookViewId="0">
      <selection activeCell="M19" sqref="M19"/>
    </sheetView>
  </sheetViews>
  <sheetFormatPr defaultRowHeight="15" x14ac:dyDescent="0.25"/>
  <cols>
    <col min="1" max="1" width="22.140625" customWidth="1"/>
    <col min="2" max="2" width="15.85546875" customWidth="1"/>
    <col min="3" max="3" width="18.7109375" customWidth="1"/>
    <col min="4" max="4" width="19.42578125" customWidth="1"/>
    <col min="5" max="5" width="21.140625" customWidth="1"/>
    <col min="6" max="6" width="22.85546875" customWidth="1"/>
    <col min="7" max="7" width="18.28515625" customWidth="1"/>
    <col min="8" max="8" width="20.5703125" customWidth="1"/>
    <col min="9" max="9" width="25.28515625" customWidth="1"/>
    <col min="10" max="10" width="20" customWidth="1"/>
    <col min="11" max="11" width="17.28515625" customWidth="1"/>
    <col min="12" max="12" width="18.28515625" customWidth="1"/>
    <col min="13" max="13" width="19.85546875" customWidth="1"/>
    <col min="14" max="14" width="27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15" customHeight="1" x14ac:dyDescent="0.25">
      <c r="A4" s="24" t="s">
        <v>28</v>
      </c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x14ac:dyDescent="0.25">
      <c r="A5" s="25"/>
      <c r="B5" s="5" t="s">
        <v>14</v>
      </c>
      <c r="C5" s="3">
        <v>2383501</v>
      </c>
      <c r="D5" s="3">
        <v>2137266</v>
      </c>
      <c r="E5" s="3">
        <v>2085594</v>
      </c>
      <c r="F5" s="3">
        <v>1262173</v>
      </c>
      <c r="G5" s="3">
        <v>1037426</v>
      </c>
      <c r="H5" s="3">
        <v>1051516</v>
      </c>
      <c r="I5" s="3">
        <v>1281570</v>
      </c>
      <c r="J5" s="3">
        <v>1206192</v>
      </c>
      <c r="K5" s="3">
        <v>1002880</v>
      </c>
      <c r="L5" s="3">
        <v>1226431</v>
      </c>
      <c r="M5" s="3">
        <v>1886340</v>
      </c>
      <c r="N5" s="3">
        <v>2344922</v>
      </c>
    </row>
    <row r="6" spans="1:14" x14ac:dyDescent="0.25">
      <c r="A6" s="25"/>
      <c r="B6" s="5" t="s">
        <v>15</v>
      </c>
      <c r="C6" s="3">
        <v>201595</v>
      </c>
      <c r="D6" s="3">
        <v>130720</v>
      </c>
      <c r="E6" s="3">
        <v>143238</v>
      </c>
      <c r="F6" s="3">
        <v>78326</v>
      </c>
      <c r="G6" s="3">
        <v>38640</v>
      </c>
      <c r="H6" s="3">
        <v>43141</v>
      </c>
      <c r="I6" s="3">
        <v>53279</v>
      </c>
      <c r="J6" s="3">
        <v>44237</v>
      </c>
      <c r="K6" s="3">
        <v>38669</v>
      </c>
      <c r="L6" s="3">
        <v>64522.999999999993</v>
      </c>
      <c r="M6" s="3">
        <v>87009</v>
      </c>
      <c r="N6" s="3">
        <v>145073</v>
      </c>
    </row>
    <row r="7" spans="1:14" x14ac:dyDescent="0.25">
      <c r="A7" s="25"/>
      <c r="B7" s="5" t="s">
        <v>16</v>
      </c>
      <c r="C7" s="3">
        <v>709081</v>
      </c>
      <c r="D7" s="3">
        <v>674847</v>
      </c>
      <c r="E7" s="3">
        <v>612202</v>
      </c>
      <c r="F7" s="3">
        <v>416837</v>
      </c>
      <c r="G7" s="3">
        <v>288126</v>
      </c>
      <c r="H7" s="3">
        <v>280434</v>
      </c>
      <c r="I7" s="3">
        <v>385802</v>
      </c>
      <c r="J7" s="3">
        <v>337426</v>
      </c>
      <c r="K7" s="3">
        <v>229532</v>
      </c>
      <c r="L7" s="3">
        <v>384244</v>
      </c>
      <c r="M7" s="3">
        <v>539579</v>
      </c>
      <c r="N7" s="3">
        <v>621175</v>
      </c>
    </row>
    <row r="8" spans="1:14" x14ac:dyDescent="0.25">
      <c r="A8" s="25"/>
      <c r="B8" s="5" t="s">
        <v>17</v>
      </c>
      <c r="C8" s="3">
        <v>1577</v>
      </c>
      <c r="D8" s="3">
        <v>84</v>
      </c>
      <c r="E8" s="3">
        <v>503</v>
      </c>
      <c r="F8" s="3">
        <v>781</v>
      </c>
      <c r="G8" s="3">
        <v>152</v>
      </c>
      <c r="H8" s="3">
        <v>168</v>
      </c>
      <c r="I8" s="3">
        <v>230</v>
      </c>
      <c r="J8" s="3">
        <v>168</v>
      </c>
      <c r="K8" s="3">
        <v>103</v>
      </c>
      <c r="L8" s="3">
        <v>322</v>
      </c>
      <c r="M8" s="3">
        <v>478</v>
      </c>
      <c r="N8" s="3">
        <v>1097</v>
      </c>
    </row>
    <row r="9" spans="1:14" x14ac:dyDescent="0.25">
      <c r="A9" s="25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x14ac:dyDescent="0.25">
      <c r="A10" s="25"/>
      <c r="B10" s="4"/>
      <c r="C10" s="3">
        <v>638220</v>
      </c>
      <c r="D10" s="3">
        <v>506361</v>
      </c>
      <c r="E10" s="3">
        <v>538892</v>
      </c>
      <c r="F10" s="3">
        <v>492641</v>
      </c>
      <c r="G10" s="3">
        <v>463637</v>
      </c>
      <c r="H10" s="3">
        <v>549244</v>
      </c>
      <c r="I10" s="3">
        <v>793119</v>
      </c>
      <c r="J10" s="3">
        <v>570915</v>
      </c>
      <c r="K10" s="3">
        <v>467476</v>
      </c>
      <c r="L10" s="3">
        <v>528321</v>
      </c>
      <c r="M10" s="3">
        <v>527243</v>
      </c>
      <c r="N10" s="3">
        <v>555969</v>
      </c>
    </row>
    <row r="11" spans="1:14" x14ac:dyDescent="0.25">
      <c r="A11" s="21" t="s">
        <v>18</v>
      </c>
      <c r="B11" s="22"/>
      <c r="C11" s="9">
        <f t="shared" ref="C11:N11" si="0">SUM(C5:C8,C10)</f>
        <v>3933974</v>
      </c>
      <c r="D11" s="9">
        <f t="shared" si="0"/>
        <v>3449278</v>
      </c>
      <c r="E11" s="9">
        <f t="shared" si="0"/>
        <v>3380429</v>
      </c>
      <c r="F11" s="9">
        <f t="shared" si="0"/>
        <v>2250758</v>
      </c>
      <c r="G11" s="9">
        <f t="shared" si="0"/>
        <v>1827981</v>
      </c>
      <c r="H11" s="9">
        <f t="shared" si="0"/>
        <v>1924503</v>
      </c>
      <c r="I11" s="9">
        <f t="shared" si="0"/>
        <v>2514000</v>
      </c>
      <c r="J11" s="9">
        <f t="shared" si="0"/>
        <v>2158938</v>
      </c>
      <c r="K11" s="9">
        <f t="shared" si="0"/>
        <v>1738660</v>
      </c>
      <c r="L11" s="9">
        <f t="shared" si="0"/>
        <v>2203841</v>
      </c>
      <c r="M11" s="9">
        <f t="shared" si="0"/>
        <v>3040649</v>
      </c>
      <c r="N11" s="9">
        <f t="shared" si="0"/>
        <v>3668236</v>
      </c>
    </row>
    <row r="12" spans="1:14" ht="46.5" customHeight="1" x14ac:dyDescent="0.25">
      <c r="A12" s="29" t="s">
        <v>22</v>
      </c>
      <c r="B12" s="5" t="s">
        <v>14</v>
      </c>
      <c r="C12" s="3">
        <v>200858</v>
      </c>
      <c r="D12" s="3">
        <v>206450</v>
      </c>
      <c r="E12" s="3">
        <v>137509</v>
      </c>
      <c r="F12" s="3">
        <v>110316</v>
      </c>
      <c r="G12" s="3">
        <v>77700</v>
      </c>
      <c r="H12" s="3">
        <v>88547</v>
      </c>
      <c r="I12" s="3">
        <v>104448</v>
      </c>
      <c r="J12" s="3">
        <v>98020</v>
      </c>
      <c r="K12" s="3">
        <v>66823</v>
      </c>
      <c r="L12" s="3">
        <v>93587</v>
      </c>
      <c r="M12" s="3">
        <v>154461</v>
      </c>
      <c r="N12" s="3">
        <v>170968</v>
      </c>
    </row>
    <row r="13" spans="1:14" ht="46.5" customHeight="1" x14ac:dyDescent="0.25">
      <c r="A13" s="30"/>
      <c r="B13" s="5" t="s">
        <v>17</v>
      </c>
      <c r="C13" s="3">
        <v>74540</v>
      </c>
      <c r="D13" s="3">
        <v>67982</v>
      </c>
      <c r="E13" s="3">
        <v>61915</v>
      </c>
      <c r="F13" s="3">
        <v>48482</v>
      </c>
      <c r="G13" s="3">
        <v>39852</v>
      </c>
      <c r="H13" s="3">
        <v>44352</v>
      </c>
      <c r="I13" s="3">
        <v>55573</v>
      </c>
      <c r="J13" s="3">
        <v>52905</v>
      </c>
      <c r="K13" s="3">
        <v>36946</v>
      </c>
      <c r="L13" s="3">
        <v>44562</v>
      </c>
      <c r="M13" s="3">
        <v>55461</v>
      </c>
      <c r="N13" s="3">
        <v>53251</v>
      </c>
    </row>
    <row r="14" spans="1:14" x14ac:dyDescent="0.25">
      <c r="A14" s="21" t="s">
        <v>18</v>
      </c>
      <c r="B14" s="22"/>
      <c r="C14" s="9">
        <f>C12+C13</f>
        <v>275398</v>
      </c>
      <c r="D14" s="9">
        <f t="shared" ref="D14:N14" si="1">D12+D13</f>
        <v>274432</v>
      </c>
      <c r="E14" s="9">
        <f t="shared" si="1"/>
        <v>199424</v>
      </c>
      <c r="F14" s="9">
        <f t="shared" si="1"/>
        <v>158798</v>
      </c>
      <c r="G14" s="9">
        <f t="shared" si="1"/>
        <v>117552</v>
      </c>
      <c r="H14" s="9">
        <f t="shared" si="1"/>
        <v>132899</v>
      </c>
      <c r="I14" s="9">
        <f t="shared" si="1"/>
        <v>160021</v>
      </c>
      <c r="J14" s="9">
        <f t="shared" si="1"/>
        <v>150925</v>
      </c>
      <c r="K14" s="9">
        <f t="shared" si="1"/>
        <v>103769</v>
      </c>
      <c r="L14" s="9">
        <f t="shared" si="1"/>
        <v>138149</v>
      </c>
      <c r="M14" s="9">
        <f t="shared" si="1"/>
        <v>209922</v>
      </c>
      <c r="N14" s="9">
        <f t="shared" si="1"/>
        <v>224219</v>
      </c>
    </row>
    <row r="15" spans="1:14" x14ac:dyDescent="0.25">
      <c r="A15" s="21" t="s">
        <v>21</v>
      </c>
      <c r="B15" s="22"/>
      <c r="C15" s="9">
        <f>C11+C14</f>
        <v>4209372</v>
      </c>
      <c r="D15" s="9">
        <f t="shared" ref="D15:N15" si="2">D11+D14</f>
        <v>3723710</v>
      </c>
      <c r="E15" s="9">
        <f t="shared" si="2"/>
        <v>3579853</v>
      </c>
      <c r="F15" s="9">
        <f t="shared" si="2"/>
        <v>2409556</v>
      </c>
      <c r="G15" s="9">
        <f t="shared" si="2"/>
        <v>1945533</v>
      </c>
      <c r="H15" s="9">
        <f t="shared" si="2"/>
        <v>2057402</v>
      </c>
      <c r="I15" s="9">
        <f t="shared" si="2"/>
        <v>2674021</v>
      </c>
      <c r="J15" s="9">
        <f t="shared" si="2"/>
        <v>2309863</v>
      </c>
      <c r="K15" s="9">
        <f t="shared" si="2"/>
        <v>1842429</v>
      </c>
      <c r="L15" s="9">
        <f t="shared" si="2"/>
        <v>2341990</v>
      </c>
      <c r="M15" s="9">
        <f t="shared" si="2"/>
        <v>3250571</v>
      </c>
      <c r="N15" s="9">
        <f t="shared" si="2"/>
        <v>3892455</v>
      </c>
    </row>
  </sheetData>
  <mergeCells count="8">
    <mergeCell ref="A14:B14"/>
    <mergeCell ref="A15:B15"/>
    <mergeCell ref="A2:N2"/>
    <mergeCell ref="A4:A10"/>
    <mergeCell ref="B4:N4"/>
    <mergeCell ref="B9:N9"/>
    <mergeCell ref="A11:B11"/>
    <mergeCell ref="A12: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="60" zoomScaleNormal="60" workbookViewId="0">
      <selection activeCell="M19" sqref="M19"/>
    </sheetView>
  </sheetViews>
  <sheetFormatPr defaultRowHeight="15" x14ac:dyDescent="0.25"/>
  <cols>
    <col min="1" max="1" width="22.140625" customWidth="1"/>
    <col min="2" max="2" width="15.85546875" customWidth="1"/>
    <col min="3" max="14" width="21.7109375" customWidth="1"/>
    <col min="15" max="15" width="9.140625" style="12"/>
    <col min="17" max="17" width="10" style="12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5" customHeight="1" x14ac:dyDescent="0.2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7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7" ht="19.5" customHeight="1" x14ac:dyDescent="0.25">
      <c r="A4" s="24" t="s">
        <v>28</v>
      </c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7" ht="19.5" customHeight="1" x14ac:dyDescent="0.25">
      <c r="A5" s="25"/>
      <c r="B5" s="5" t="s">
        <v>14</v>
      </c>
      <c r="C5" s="3">
        <v>2262533</v>
      </c>
      <c r="D5" s="3">
        <v>2058321</v>
      </c>
      <c r="E5" s="3">
        <v>1807409</v>
      </c>
      <c r="F5" s="3">
        <v>1270050</v>
      </c>
      <c r="G5" s="3">
        <v>1046133</v>
      </c>
      <c r="H5" s="3">
        <v>1181811</v>
      </c>
      <c r="I5" s="3">
        <v>1336566</v>
      </c>
      <c r="J5" s="3">
        <v>1320647</v>
      </c>
      <c r="K5" s="3">
        <v>1194588</v>
      </c>
      <c r="L5" s="3">
        <v>1452513</v>
      </c>
      <c r="M5" s="3">
        <v>1843200</v>
      </c>
      <c r="N5" s="3">
        <v>2108181</v>
      </c>
      <c r="O5" s="12">
        <f>N5/M5</f>
        <v>1.1437613932291666</v>
      </c>
      <c r="Q5" s="11">
        <f>AVERAGE(C5:N5)</f>
        <v>1573496</v>
      </c>
    </row>
    <row r="6" spans="1:17" ht="19.5" customHeight="1" x14ac:dyDescent="0.25">
      <c r="A6" s="25"/>
      <c r="B6" s="5" t="s">
        <v>15</v>
      </c>
      <c r="C6" s="3">
        <v>200327</v>
      </c>
      <c r="D6" s="3">
        <v>97824</v>
      </c>
      <c r="E6" s="3">
        <v>117270</v>
      </c>
      <c r="F6" s="3">
        <v>67418</v>
      </c>
      <c r="G6" s="3">
        <v>31227</v>
      </c>
      <c r="H6" s="3">
        <v>42254</v>
      </c>
      <c r="I6" s="3">
        <v>38891</v>
      </c>
      <c r="J6" s="3">
        <v>36646</v>
      </c>
      <c r="K6" s="3">
        <v>39615</v>
      </c>
      <c r="L6" s="3">
        <v>52010</v>
      </c>
      <c r="M6" s="3">
        <v>105962</v>
      </c>
      <c r="N6" s="3">
        <v>117749</v>
      </c>
      <c r="O6" s="12">
        <f t="shared" ref="O6:O8" si="0">N6/M6</f>
        <v>1.1112379909778978</v>
      </c>
      <c r="Q6" s="11">
        <f t="shared" ref="Q6:Q15" si="1">AVERAGE(C6:N6)</f>
        <v>78932.75</v>
      </c>
    </row>
    <row r="7" spans="1:17" ht="19.5" customHeight="1" x14ac:dyDescent="0.25">
      <c r="A7" s="25"/>
      <c r="B7" s="5" t="s">
        <v>16</v>
      </c>
      <c r="C7" s="3">
        <v>726906</v>
      </c>
      <c r="D7" s="3">
        <v>578682</v>
      </c>
      <c r="E7" s="3">
        <v>532070</v>
      </c>
      <c r="F7" s="3">
        <v>424714</v>
      </c>
      <c r="G7" s="3">
        <v>330520</v>
      </c>
      <c r="H7" s="3">
        <v>291982</v>
      </c>
      <c r="I7" s="3">
        <v>443810</v>
      </c>
      <c r="J7" s="3">
        <v>352516</v>
      </c>
      <c r="K7" s="3">
        <v>267378</v>
      </c>
      <c r="L7" s="3">
        <v>397690</v>
      </c>
      <c r="M7" s="3">
        <v>624580</v>
      </c>
      <c r="N7" s="3">
        <v>716503</v>
      </c>
      <c r="O7" s="12">
        <f t="shared" si="0"/>
        <v>1.1471757020717923</v>
      </c>
      <c r="Q7" s="11">
        <f t="shared" si="1"/>
        <v>473945.91666666669</v>
      </c>
    </row>
    <row r="8" spans="1:17" ht="19.5" customHeight="1" x14ac:dyDescent="0.25">
      <c r="A8" s="25"/>
      <c r="B8" s="5" t="s">
        <v>17</v>
      </c>
      <c r="C8" s="3">
        <v>722</v>
      </c>
      <c r="D8" s="3">
        <v>787</v>
      </c>
      <c r="E8" s="3">
        <v>642</v>
      </c>
      <c r="F8" s="3">
        <v>300</v>
      </c>
      <c r="G8" s="3">
        <v>129</v>
      </c>
      <c r="H8" s="3">
        <v>152</v>
      </c>
      <c r="I8" s="3">
        <v>175</v>
      </c>
      <c r="J8" s="3">
        <v>140</v>
      </c>
      <c r="K8" s="3">
        <v>120</v>
      </c>
      <c r="L8" s="3">
        <v>246</v>
      </c>
      <c r="M8" s="3">
        <v>532</v>
      </c>
      <c r="N8" s="3">
        <v>733</v>
      </c>
      <c r="O8" s="12">
        <f t="shared" si="0"/>
        <v>1.3778195488721805</v>
      </c>
      <c r="Q8" s="11">
        <f t="shared" si="1"/>
        <v>389.83333333333331</v>
      </c>
    </row>
    <row r="9" spans="1:17" ht="19.5" customHeight="1" x14ac:dyDescent="0.25">
      <c r="A9" s="25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Q9" s="11"/>
    </row>
    <row r="10" spans="1:17" ht="19.5" customHeight="1" x14ac:dyDescent="0.25">
      <c r="A10" s="25"/>
      <c r="B10" s="4"/>
      <c r="C10" s="3">
        <v>589468</v>
      </c>
      <c r="D10" s="3">
        <v>558924</v>
      </c>
      <c r="E10" s="3">
        <v>514368</v>
      </c>
      <c r="F10" s="3">
        <v>469898</v>
      </c>
      <c r="G10" s="3">
        <v>475101</v>
      </c>
      <c r="H10" s="3">
        <v>672478</v>
      </c>
      <c r="I10" s="3">
        <v>552125</v>
      </c>
      <c r="J10" s="3">
        <v>563304</v>
      </c>
      <c r="K10" s="3">
        <v>500673</v>
      </c>
      <c r="L10" s="3">
        <v>508010</v>
      </c>
      <c r="M10" s="3">
        <v>570060</v>
      </c>
      <c r="N10" s="3">
        <v>619449</v>
      </c>
      <c r="O10" s="12">
        <f>N10/M10</f>
        <v>1.08663824860541</v>
      </c>
      <c r="Q10" s="11">
        <f t="shared" si="1"/>
        <v>549488.16666666663</v>
      </c>
    </row>
    <row r="11" spans="1:17" ht="19.5" customHeight="1" x14ac:dyDescent="0.25">
      <c r="A11" s="21" t="s">
        <v>18</v>
      </c>
      <c r="B11" s="22"/>
      <c r="C11" s="9">
        <f t="shared" ref="C11:N11" si="2">SUM(C5:C8,C10)</f>
        <v>3779956</v>
      </c>
      <c r="D11" s="9">
        <f t="shared" si="2"/>
        <v>3294538</v>
      </c>
      <c r="E11" s="9">
        <f t="shared" si="2"/>
        <v>2971759</v>
      </c>
      <c r="F11" s="9">
        <f t="shared" si="2"/>
        <v>2232380</v>
      </c>
      <c r="G11" s="9">
        <f t="shared" si="2"/>
        <v>1883110</v>
      </c>
      <c r="H11" s="9">
        <f t="shared" si="2"/>
        <v>2188677</v>
      </c>
      <c r="I11" s="9">
        <v>2371567</v>
      </c>
      <c r="J11" s="9">
        <f t="shared" si="2"/>
        <v>2273253</v>
      </c>
      <c r="K11" s="9">
        <f t="shared" si="2"/>
        <v>2002374</v>
      </c>
      <c r="L11" s="9">
        <f t="shared" si="2"/>
        <v>2410469</v>
      </c>
      <c r="M11" s="9">
        <f t="shared" si="2"/>
        <v>3144334</v>
      </c>
      <c r="N11" s="9">
        <f t="shared" si="2"/>
        <v>3562615</v>
      </c>
      <c r="Q11" s="11">
        <f t="shared" si="1"/>
        <v>2676252.6666666665</v>
      </c>
    </row>
    <row r="12" spans="1:17" ht="19.5" customHeight="1" x14ac:dyDescent="0.25">
      <c r="A12" s="29" t="s">
        <v>22</v>
      </c>
      <c r="B12" s="5" t="s">
        <v>14</v>
      </c>
      <c r="C12" s="3">
        <v>171448</v>
      </c>
      <c r="D12" s="3">
        <v>175434</v>
      </c>
      <c r="E12" s="3">
        <v>137629</v>
      </c>
      <c r="F12" s="3">
        <v>103177</v>
      </c>
      <c r="G12" s="3">
        <v>111833</v>
      </c>
      <c r="H12" s="3">
        <v>120778</v>
      </c>
      <c r="I12" s="3">
        <v>129263</v>
      </c>
      <c r="J12" s="3">
        <v>138572</v>
      </c>
      <c r="K12" s="3">
        <v>122101</v>
      </c>
      <c r="L12" s="3">
        <v>121358</v>
      </c>
      <c r="M12" s="3">
        <v>149734</v>
      </c>
      <c r="N12" s="3">
        <v>134055</v>
      </c>
      <c r="O12" s="12">
        <f>N12/M12</f>
        <v>0.89528764342099987</v>
      </c>
      <c r="Q12" s="11">
        <f t="shared" si="1"/>
        <v>134615.16666666666</v>
      </c>
    </row>
    <row r="13" spans="1:17" ht="38.25" customHeight="1" x14ac:dyDescent="0.25">
      <c r="A13" s="30"/>
      <c r="B13" s="5" t="s">
        <v>17</v>
      </c>
      <c r="C13" s="3">
        <v>73362</v>
      </c>
      <c r="D13" s="3">
        <v>55400</v>
      </c>
      <c r="E13" s="3">
        <v>50727</v>
      </c>
      <c r="F13" s="3">
        <v>46975</v>
      </c>
      <c r="G13" s="3">
        <v>36934</v>
      </c>
      <c r="H13" s="3">
        <v>50011</v>
      </c>
      <c r="I13" s="3">
        <v>43676</v>
      </c>
      <c r="J13" s="3">
        <v>55939</v>
      </c>
      <c r="K13" s="3">
        <v>47771</v>
      </c>
      <c r="L13" s="3">
        <v>46155</v>
      </c>
      <c r="M13" s="3">
        <v>60270</v>
      </c>
      <c r="N13" s="3">
        <v>49872</v>
      </c>
      <c r="O13" s="12">
        <f>N13/M13</f>
        <v>0.82747635639621697</v>
      </c>
      <c r="Q13" s="11">
        <f t="shared" si="1"/>
        <v>51424.333333333336</v>
      </c>
    </row>
    <row r="14" spans="1:17" ht="19.5" customHeight="1" x14ac:dyDescent="0.25">
      <c r="A14" s="21" t="s">
        <v>18</v>
      </c>
      <c r="B14" s="22"/>
      <c r="C14" s="9">
        <f>C12+C13</f>
        <v>244810</v>
      </c>
      <c r="D14" s="9">
        <f t="shared" ref="D14:N14" si="3">D12+D13</f>
        <v>230834</v>
      </c>
      <c r="E14" s="9">
        <f t="shared" si="3"/>
        <v>188356</v>
      </c>
      <c r="F14" s="9">
        <f t="shared" si="3"/>
        <v>150152</v>
      </c>
      <c r="G14" s="9">
        <f t="shared" si="3"/>
        <v>148767</v>
      </c>
      <c r="H14" s="9">
        <f t="shared" si="3"/>
        <v>170789</v>
      </c>
      <c r="I14" s="9">
        <v>172939</v>
      </c>
      <c r="J14" s="9">
        <f t="shared" si="3"/>
        <v>194511</v>
      </c>
      <c r="K14" s="9">
        <f t="shared" si="3"/>
        <v>169872</v>
      </c>
      <c r="L14" s="9">
        <f t="shared" si="3"/>
        <v>167513</v>
      </c>
      <c r="M14" s="9">
        <f t="shared" si="3"/>
        <v>210004</v>
      </c>
      <c r="N14" s="9">
        <f t="shared" si="3"/>
        <v>183927</v>
      </c>
      <c r="Q14" s="11">
        <f t="shared" si="1"/>
        <v>186039.5</v>
      </c>
    </row>
    <row r="15" spans="1:17" ht="19.5" customHeight="1" x14ac:dyDescent="0.25">
      <c r="A15" s="21" t="s">
        <v>21</v>
      </c>
      <c r="B15" s="22"/>
      <c r="C15" s="9">
        <f>C11+C14</f>
        <v>4024766</v>
      </c>
      <c r="D15" s="9">
        <f t="shared" ref="D15:N15" si="4">D11+D14</f>
        <v>3525372</v>
      </c>
      <c r="E15" s="9">
        <f t="shared" si="4"/>
        <v>3160115</v>
      </c>
      <c r="F15" s="9">
        <f t="shared" si="4"/>
        <v>2382532</v>
      </c>
      <c r="G15" s="9">
        <f t="shared" si="4"/>
        <v>2031877</v>
      </c>
      <c r="H15" s="9">
        <f t="shared" si="4"/>
        <v>2359466</v>
      </c>
      <c r="I15" s="9">
        <v>2544506</v>
      </c>
      <c r="J15" s="9">
        <f t="shared" si="4"/>
        <v>2467764</v>
      </c>
      <c r="K15" s="9">
        <f t="shared" si="4"/>
        <v>2172246</v>
      </c>
      <c r="L15" s="9">
        <f t="shared" si="4"/>
        <v>2577982</v>
      </c>
      <c r="M15" s="9">
        <f t="shared" si="4"/>
        <v>3354338</v>
      </c>
      <c r="N15" s="9">
        <f t="shared" si="4"/>
        <v>3746542</v>
      </c>
      <c r="Q15" s="11">
        <f t="shared" si="1"/>
        <v>2862292.1666666665</v>
      </c>
    </row>
  </sheetData>
  <mergeCells count="8">
    <mergeCell ref="A14:B14"/>
    <mergeCell ref="A15:B15"/>
    <mergeCell ref="A2:N2"/>
    <mergeCell ref="A4:A10"/>
    <mergeCell ref="B4:N4"/>
    <mergeCell ref="B9:N9"/>
    <mergeCell ref="A11:B11"/>
    <mergeCell ref="A12:A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="70" zoomScaleNormal="70" workbookViewId="0">
      <selection activeCell="B5" sqref="B5:B8"/>
    </sheetView>
  </sheetViews>
  <sheetFormatPr defaultRowHeight="15" x14ac:dyDescent="0.25"/>
  <cols>
    <col min="1" max="1" width="22.140625" customWidth="1"/>
    <col min="2" max="2" width="15.85546875" customWidth="1"/>
    <col min="3" max="6" width="21.7109375" customWidth="1"/>
    <col min="7" max="7" width="21.7109375" hidden="1" customWidth="1"/>
    <col min="8" max="9" width="21.7109375" customWidth="1"/>
    <col min="10" max="10" width="21.7109375" hidden="1" customWidth="1"/>
    <col min="11" max="11" width="21.7109375" customWidth="1"/>
    <col min="12" max="12" width="21.7109375" hidden="1" customWidth="1"/>
    <col min="13" max="13" width="21.7109375" customWidth="1"/>
    <col min="14" max="14" width="21.7109375" hidden="1" customWidth="1"/>
    <col min="15" max="15" width="21.7109375" customWidth="1"/>
    <col min="16" max="16" width="21.7109375" hidden="1" customWidth="1"/>
    <col min="17" max="17" width="21.7109375" customWidth="1"/>
    <col min="18" max="18" width="21.7109375" hidden="1" customWidth="1"/>
    <col min="19" max="19" width="21.7109375" customWidth="1"/>
    <col min="20" max="20" width="21.7109375" hidden="1" customWidth="1"/>
    <col min="21" max="21" width="21.7109375" customWidth="1"/>
    <col min="22" max="22" width="8.85546875" style="1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5" customHeight="1" x14ac:dyDescent="0.2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2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 t="s">
        <v>7</v>
      </c>
      <c r="J3" s="8"/>
      <c r="K3" s="8" t="s">
        <v>8</v>
      </c>
      <c r="L3" s="8"/>
      <c r="M3" s="8" t="s">
        <v>9</v>
      </c>
      <c r="N3" s="8"/>
      <c r="O3" s="8" t="s">
        <v>10</v>
      </c>
      <c r="P3" s="8"/>
      <c r="Q3" s="8" t="s">
        <v>11</v>
      </c>
      <c r="R3" s="8"/>
      <c r="S3" s="8" t="s">
        <v>12</v>
      </c>
      <c r="T3" s="8"/>
      <c r="U3" s="8" t="s">
        <v>13</v>
      </c>
    </row>
    <row r="4" spans="1:22" ht="19.5" customHeight="1" x14ac:dyDescent="0.25">
      <c r="A4" s="24" t="s">
        <v>33</v>
      </c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</row>
    <row r="5" spans="1:22" ht="19.5" customHeight="1" x14ac:dyDescent="0.25">
      <c r="A5" s="25"/>
      <c r="B5" s="5" t="s">
        <v>14</v>
      </c>
      <c r="C5" s="3">
        <v>2019960</v>
      </c>
      <c r="D5" s="3">
        <v>1903639</v>
      </c>
      <c r="E5" s="3">
        <v>1614934</v>
      </c>
      <c r="F5" s="3">
        <v>1301083</v>
      </c>
      <c r="G5" s="13">
        <v>0.82369434274241171</v>
      </c>
      <c r="H5" s="3">
        <v>954987</v>
      </c>
      <c r="I5" s="3">
        <v>1101336</v>
      </c>
      <c r="J5" s="3">
        <v>1.1309473342184155</v>
      </c>
      <c r="K5" s="3">
        <v>1569044</v>
      </c>
      <c r="L5" s="3">
        <v>0.98808962670006573</v>
      </c>
      <c r="M5" s="3">
        <v>1003826</v>
      </c>
      <c r="N5" s="3">
        <v>0.90454754374181745</v>
      </c>
      <c r="O5" s="3">
        <v>1202832</v>
      </c>
      <c r="P5" s="3">
        <v>1.2159112597816151</v>
      </c>
      <c r="Q5" s="3">
        <v>1399185</v>
      </c>
      <c r="R5" s="3">
        <v>1.2689731520475205</v>
      </c>
      <c r="S5" s="3">
        <v>1942739</v>
      </c>
      <c r="T5" s="3">
        <v>1.1437613932291666</v>
      </c>
      <c r="U5" s="3">
        <v>2518074</v>
      </c>
      <c r="V5" s="12">
        <f>'2021'!C5/'2020'!U5</f>
        <v>0.95052250251581172</v>
      </c>
    </row>
    <row r="6" spans="1:22" ht="19.5" customHeight="1" x14ac:dyDescent="0.25">
      <c r="A6" s="25"/>
      <c r="B6" s="5" t="s">
        <v>15</v>
      </c>
      <c r="C6" s="3">
        <v>134526</v>
      </c>
      <c r="D6" s="3">
        <v>112471</v>
      </c>
      <c r="E6" s="3">
        <v>95305</v>
      </c>
      <c r="F6" s="3">
        <v>62973</v>
      </c>
      <c r="G6" s="13">
        <v>0.46318490610816104</v>
      </c>
      <c r="H6" s="3">
        <v>37185</v>
      </c>
      <c r="I6" s="3">
        <v>39711</v>
      </c>
      <c r="J6" s="3">
        <v>0.92040990202111039</v>
      </c>
      <c r="K6" s="3">
        <v>34208</v>
      </c>
      <c r="L6" s="3">
        <v>0.94227456223804995</v>
      </c>
      <c r="M6" s="3">
        <v>35540</v>
      </c>
      <c r="N6" s="3">
        <v>1.0810183921846859</v>
      </c>
      <c r="O6" s="3">
        <v>33182</v>
      </c>
      <c r="P6" s="3">
        <v>1.3128865328789601</v>
      </c>
      <c r="Q6" s="3">
        <v>51253</v>
      </c>
      <c r="R6" s="3">
        <v>2.0373389732743705</v>
      </c>
      <c r="S6" s="3">
        <v>96449</v>
      </c>
      <c r="T6" s="3">
        <v>1.1112379909778978</v>
      </c>
      <c r="U6" s="3">
        <v>139196</v>
      </c>
      <c r="V6" s="12">
        <f>'2021'!C6/'2020'!U6</f>
        <v>0.99719819535044107</v>
      </c>
    </row>
    <row r="7" spans="1:22" ht="19.5" customHeight="1" x14ac:dyDescent="0.25">
      <c r="A7" s="25"/>
      <c r="B7" s="5" t="s">
        <v>16</v>
      </c>
      <c r="C7" s="3">
        <v>624582</v>
      </c>
      <c r="D7" s="3">
        <v>503919</v>
      </c>
      <c r="E7" s="3">
        <v>445335</v>
      </c>
      <c r="F7" s="3">
        <v>365267</v>
      </c>
      <c r="G7" s="13">
        <v>0.77821781245732424</v>
      </c>
      <c r="H7" s="3">
        <v>230212</v>
      </c>
      <c r="I7" s="3">
        <v>288996.00000000006</v>
      </c>
      <c r="J7" s="3">
        <v>1.5199909583467475</v>
      </c>
      <c r="K7" s="3">
        <v>250822.00000000003</v>
      </c>
      <c r="L7" s="3">
        <v>0.79429485590680693</v>
      </c>
      <c r="M7" s="3">
        <v>207083</v>
      </c>
      <c r="N7" s="3">
        <v>0.75848472126087896</v>
      </c>
      <c r="O7" s="3">
        <v>202457</v>
      </c>
      <c r="P7" s="3">
        <v>1.4873699406832275</v>
      </c>
      <c r="Q7" s="3">
        <v>311591</v>
      </c>
      <c r="R7" s="3">
        <v>1.5705197515652896</v>
      </c>
      <c r="S7" s="3">
        <v>511978</v>
      </c>
      <c r="T7" s="3">
        <v>1.1471757020717923</v>
      </c>
      <c r="U7" s="3">
        <v>573447</v>
      </c>
      <c r="V7" s="12">
        <f>'2021'!C7/'2020'!U7</f>
        <v>1.0588947191283589</v>
      </c>
    </row>
    <row r="8" spans="1:22" ht="19.5" customHeight="1" x14ac:dyDescent="0.25">
      <c r="A8" s="25"/>
      <c r="B8" s="5" t="s">
        <v>17</v>
      </c>
      <c r="C8" s="3">
        <v>922</v>
      </c>
      <c r="D8" s="3">
        <v>867</v>
      </c>
      <c r="E8" s="3">
        <v>583</v>
      </c>
      <c r="F8" s="3">
        <v>274</v>
      </c>
      <c r="G8" s="13">
        <v>0.43</v>
      </c>
      <c r="H8" s="3">
        <v>99</v>
      </c>
      <c r="I8" s="3">
        <v>53</v>
      </c>
      <c r="J8" s="3">
        <v>1.1513157894736843</v>
      </c>
      <c r="K8" s="3">
        <v>122</v>
      </c>
      <c r="L8" s="3">
        <v>0.8</v>
      </c>
      <c r="M8" s="3">
        <v>90</v>
      </c>
      <c r="N8" s="3">
        <v>0.8571428571428571</v>
      </c>
      <c r="O8" s="3">
        <v>116</v>
      </c>
      <c r="P8" s="3">
        <v>2.0499999999999998</v>
      </c>
      <c r="Q8" s="3">
        <v>163</v>
      </c>
      <c r="R8" s="3">
        <v>2.1626016260162602</v>
      </c>
      <c r="S8" s="3">
        <v>560</v>
      </c>
      <c r="T8" s="3">
        <v>1.3778195488721805</v>
      </c>
      <c r="U8" s="3">
        <v>950</v>
      </c>
      <c r="V8" s="12">
        <f>'2021'!C8/'2020'!U8</f>
        <v>0.67368421052631577</v>
      </c>
    </row>
    <row r="9" spans="1:22" ht="19.5" customHeight="1" x14ac:dyDescent="0.25">
      <c r="A9" s="25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2" ht="19.5" customHeight="1" x14ac:dyDescent="0.25">
      <c r="A10" s="25"/>
      <c r="B10" s="4"/>
      <c r="C10" s="3">
        <v>585382</v>
      </c>
      <c r="D10" s="3">
        <v>549488.16666666663</v>
      </c>
      <c r="E10" s="3">
        <v>549488.16666666663</v>
      </c>
      <c r="F10" s="3">
        <v>427844</v>
      </c>
      <c r="G10" s="13">
        <v>1.0110726157591647</v>
      </c>
      <c r="H10" s="3">
        <v>511454</v>
      </c>
      <c r="I10" s="3">
        <v>652362</v>
      </c>
      <c r="J10" s="3">
        <v>0.82103057646495503</v>
      </c>
      <c r="K10" s="3">
        <v>613236</v>
      </c>
      <c r="L10" s="3">
        <v>1.0202472266244058</v>
      </c>
      <c r="M10" s="3">
        <v>755011</v>
      </c>
      <c r="N10" s="3">
        <v>0.88881492054024114</v>
      </c>
      <c r="O10" s="3">
        <v>483699</v>
      </c>
      <c r="P10" s="3">
        <v>1.0146542753453851</v>
      </c>
      <c r="Q10" s="3">
        <v>534070</v>
      </c>
      <c r="R10" s="3">
        <v>1.1221432648963603</v>
      </c>
      <c r="S10" s="3">
        <v>513099</v>
      </c>
      <c r="T10" s="3">
        <v>1.08663824860541</v>
      </c>
      <c r="U10" s="3">
        <v>632390</v>
      </c>
      <c r="V10" s="12">
        <f>'2021'!C10/'2020'!U10</f>
        <v>0.85723208779392468</v>
      </c>
    </row>
    <row r="11" spans="1:22" ht="19.5" customHeight="1" x14ac:dyDescent="0.25">
      <c r="A11" s="21" t="s">
        <v>18</v>
      </c>
      <c r="B11" s="22"/>
      <c r="C11" s="9">
        <f t="shared" ref="C11:U11" si="0">SUM(C5:C8,C10)</f>
        <v>3365372</v>
      </c>
      <c r="D11" s="9">
        <f t="shared" si="0"/>
        <v>3070384.1666666665</v>
      </c>
      <c r="E11" s="9">
        <f t="shared" si="0"/>
        <v>2705645.1666666665</v>
      </c>
      <c r="F11" s="9">
        <f t="shared" si="0"/>
        <v>2157441</v>
      </c>
      <c r="G11" s="9"/>
      <c r="H11" s="9">
        <f t="shared" si="0"/>
        <v>1733937</v>
      </c>
      <c r="I11" s="9">
        <f t="shared" si="0"/>
        <v>2082458</v>
      </c>
      <c r="J11" s="9"/>
      <c r="K11" s="9">
        <f t="shared" si="0"/>
        <v>2467432</v>
      </c>
      <c r="L11" s="9"/>
      <c r="M11" s="9">
        <f t="shared" si="0"/>
        <v>2001550</v>
      </c>
      <c r="N11" s="9"/>
      <c r="O11" s="9">
        <v>1922286</v>
      </c>
      <c r="P11" s="9"/>
      <c r="Q11" s="9">
        <f t="shared" si="0"/>
        <v>2296262</v>
      </c>
      <c r="R11" s="9"/>
      <c r="S11" s="9">
        <f t="shared" si="0"/>
        <v>3064825</v>
      </c>
      <c r="T11" s="9"/>
      <c r="U11" s="9">
        <f t="shared" si="0"/>
        <v>3864057</v>
      </c>
    </row>
    <row r="12" spans="1:22" ht="19.5" customHeight="1" x14ac:dyDescent="0.25">
      <c r="A12" s="29" t="s">
        <v>22</v>
      </c>
      <c r="B12" s="5" t="s">
        <v>14</v>
      </c>
      <c r="C12" s="3">
        <v>185793</v>
      </c>
      <c r="D12" s="3">
        <v>152757</v>
      </c>
      <c r="E12" s="3">
        <v>142045</v>
      </c>
      <c r="F12" s="3">
        <v>102904</v>
      </c>
      <c r="G12" s="13">
        <v>1.0838946664469795</v>
      </c>
      <c r="H12" s="3">
        <v>79512</v>
      </c>
      <c r="I12" s="3">
        <v>90143</v>
      </c>
      <c r="J12" s="3">
        <v>1.0702528606203117</v>
      </c>
      <c r="K12" s="3">
        <v>126373</v>
      </c>
      <c r="L12" s="3">
        <v>1.0720159674462144</v>
      </c>
      <c r="M12" s="3">
        <v>128575</v>
      </c>
      <c r="N12" s="3">
        <v>0.88113760355627402</v>
      </c>
      <c r="O12" s="3">
        <v>96585</v>
      </c>
      <c r="P12" s="3">
        <v>0.99391487375205767</v>
      </c>
      <c r="Q12" s="3">
        <v>109971</v>
      </c>
      <c r="R12" s="3">
        <v>1.2338205969116169</v>
      </c>
      <c r="S12" s="3">
        <v>120524</v>
      </c>
      <c r="T12" s="3">
        <v>0.89528764342099987</v>
      </c>
      <c r="U12" s="3">
        <v>133414</v>
      </c>
      <c r="V12" s="12">
        <f>'2021'!C12/'2020'!U12</f>
        <v>1.2890101488599397</v>
      </c>
    </row>
    <row r="13" spans="1:22" ht="52.9" customHeight="1" x14ac:dyDescent="0.25">
      <c r="A13" s="30"/>
      <c r="B13" s="5" t="s">
        <v>17</v>
      </c>
      <c r="C13" s="3">
        <v>61466</v>
      </c>
      <c r="D13" s="3">
        <v>66021</v>
      </c>
      <c r="E13" s="3">
        <v>49167</v>
      </c>
      <c r="F13" s="3">
        <v>50713</v>
      </c>
      <c r="G13" s="13">
        <v>0.78624800425758379</v>
      </c>
      <c r="H13" s="3">
        <v>41325</v>
      </c>
      <c r="I13" s="3">
        <v>44760</v>
      </c>
      <c r="J13" s="3">
        <v>0.8733278678690688</v>
      </c>
      <c r="K13" s="3">
        <v>90690</v>
      </c>
      <c r="L13" s="3">
        <v>1.2807720487224106</v>
      </c>
      <c r="M13" s="3">
        <v>45078</v>
      </c>
      <c r="N13" s="3">
        <v>0.85398380378626715</v>
      </c>
      <c r="O13" s="3">
        <v>37784</v>
      </c>
      <c r="P13" s="3">
        <v>0.96617194532247597</v>
      </c>
      <c r="Q13" s="3">
        <v>47879</v>
      </c>
      <c r="R13" s="3">
        <v>1.3058173545661358</v>
      </c>
      <c r="S13" s="3">
        <v>44478</v>
      </c>
      <c r="T13" s="3">
        <v>0.82747635639621697</v>
      </c>
      <c r="U13" s="3">
        <v>56087</v>
      </c>
      <c r="V13" s="12">
        <f>'2021'!C13/'2020'!U13</f>
        <v>1.077647226630057</v>
      </c>
    </row>
    <row r="14" spans="1:22" ht="19.5" customHeight="1" x14ac:dyDescent="0.25">
      <c r="A14" s="21" t="s">
        <v>18</v>
      </c>
      <c r="B14" s="22"/>
      <c r="C14" s="9">
        <f>C12+C13</f>
        <v>247259</v>
      </c>
      <c r="D14" s="9">
        <f t="shared" ref="D14:U14" si="1">D12+D13</f>
        <v>218778</v>
      </c>
      <c r="E14" s="9">
        <f t="shared" si="1"/>
        <v>191212</v>
      </c>
      <c r="F14" s="9">
        <f t="shared" si="1"/>
        <v>153617</v>
      </c>
      <c r="G14" s="9"/>
      <c r="H14" s="9">
        <f t="shared" si="1"/>
        <v>120837</v>
      </c>
      <c r="I14" s="9">
        <f t="shared" si="1"/>
        <v>134903</v>
      </c>
      <c r="J14" s="9"/>
      <c r="K14" s="9">
        <f t="shared" ref="K14" si="2">K12+K13</f>
        <v>217063</v>
      </c>
      <c r="L14" s="9"/>
      <c r="M14" s="9">
        <f t="shared" si="1"/>
        <v>173653</v>
      </c>
      <c r="N14" s="9"/>
      <c r="O14" s="9">
        <v>134369</v>
      </c>
      <c r="P14" s="9"/>
      <c r="Q14" s="9">
        <f t="shared" si="1"/>
        <v>157850</v>
      </c>
      <c r="R14" s="9"/>
      <c r="S14" s="9">
        <f t="shared" si="1"/>
        <v>165002</v>
      </c>
      <c r="T14" s="9"/>
      <c r="U14" s="9">
        <f t="shared" si="1"/>
        <v>189501</v>
      </c>
    </row>
    <row r="15" spans="1:22" ht="19.5" customHeight="1" x14ac:dyDescent="0.25">
      <c r="A15" s="21" t="s">
        <v>21</v>
      </c>
      <c r="B15" s="22"/>
      <c r="C15" s="9">
        <f>C11+C14</f>
        <v>3612631</v>
      </c>
      <c r="D15" s="9">
        <f t="shared" ref="D15:U15" si="3">D11+D14</f>
        <v>3289162.1666666665</v>
      </c>
      <c r="E15" s="9">
        <f t="shared" si="3"/>
        <v>2896857.1666666665</v>
      </c>
      <c r="F15" s="9">
        <f t="shared" si="3"/>
        <v>2311058</v>
      </c>
      <c r="G15" s="9"/>
      <c r="H15" s="9">
        <f t="shared" si="3"/>
        <v>1854774</v>
      </c>
      <c r="I15" s="9">
        <f t="shared" si="3"/>
        <v>2217361</v>
      </c>
      <c r="J15" s="9"/>
      <c r="K15" s="9">
        <f t="shared" ref="K15" si="4">K11+K14</f>
        <v>2684495</v>
      </c>
      <c r="L15" s="9"/>
      <c r="M15" s="9">
        <f t="shared" si="3"/>
        <v>2175203</v>
      </c>
      <c r="N15" s="9"/>
      <c r="O15" s="9">
        <v>2056655</v>
      </c>
      <c r="P15" s="9"/>
      <c r="Q15" s="9">
        <f t="shared" si="3"/>
        <v>2454112</v>
      </c>
      <c r="R15" s="9"/>
      <c r="S15" s="9">
        <f t="shared" si="3"/>
        <v>3229827</v>
      </c>
      <c r="T15" s="9"/>
      <c r="U15" s="9">
        <f t="shared" si="3"/>
        <v>4053558</v>
      </c>
    </row>
  </sheetData>
  <mergeCells count="8">
    <mergeCell ref="A14:B14"/>
    <mergeCell ref="A15:B15"/>
    <mergeCell ref="A2:U2"/>
    <mergeCell ref="A4:A10"/>
    <mergeCell ref="B4:U4"/>
    <mergeCell ref="B9:U9"/>
    <mergeCell ref="A11:B11"/>
    <mergeCell ref="A12:A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zoomScale="70" zoomScaleNormal="70" workbookViewId="0">
      <selection activeCell="AG5" sqref="AG5:AG8"/>
    </sheetView>
  </sheetViews>
  <sheetFormatPr defaultRowHeight="15" x14ac:dyDescent="0.25"/>
  <cols>
    <col min="1" max="1" width="22.140625" customWidth="1"/>
    <col min="2" max="2" width="15.85546875" customWidth="1"/>
    <col min="3" max="3" width="21.7109375" customWidth="1"/>
    <col min="4" max="4" width="21.7109375" hidden="1" customWidth="1"/>
    <col min="5" max="5" width="21.7109375" customWidth="1"/>
    <col min="6" max="6" width="21.7109375" hidden="1" customWidth="1"/>
    <col min="7" max="7" width="21.7109375" customWidth="1"/>
    <col min="8" max="8" width="21.7109375" hidden="1" customWidth="1"/>
    <col min="9" max="9" width="21.7109375" customWidth="1"/>
    <col min="10" max="11" width="21.7109375" hidden="1" customWidth="1"/>
    <col min="12" max="12" width="21.7109375" customWidth="1"/>
    <col min="13" max="13" width="21.7109375" hidden="1" customWidth="1"/>
    <col min="14" max="14" width="21.7109375" customWidth="1"/>
    <col min="15" max="16" width="21.7109375" hidden="1" customWidth="1"/>
    <col min="17" max="17" width="21.7109375" customWidth="1"/>
    <col min="18" max="19" width="21.7109375" hidden="1" customWidth="1"/>
    <col min="20" max="20" width="21.7109375" customWidth="1"/>
    <col min="21" max="22" width="21.7109375" hidden="1" customWidth="1"/>
    <col min="23" max="23" width="21.7109375" customWidth="1"/>
    <col min="24" max="25" width="21.7109375" hidden="1" customWidth="1"/>
    <col min="26" max="26" width="21.7109375" customWidth="1"/>
    <col min="27" max="28" width="21.7109375" hidden="1" customWidth="1"/>
    <col min="29" max="29" width="21.7109375" customWidth="1"/>
    <col min="30" max="31" width="21.7109375" hidden="1" customWidth="1"/>
    <col min="32" max="32" width="21.7109375" customWidth="1"/>
    <col min="33" max="33" width="9.140625" style="12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15" customHeight="1" x14ac:dyDescent="0.2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3" ht="28.5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 t="s">
        <v>7</v>
      </c>
      <c r="O3" s="8"/>
      <c r="P3" s="8"/>
      <c r="Q3" s="8" t="s">
        <v>8</v>
      </c>
      <c r="R3" s="8"/>
      <c r="S3" s="8"/>
      <c r="T3" s="8" t="s">
        <v>9</v>
      </c>
      <c r="U3" s="8"/>
      <c r="V3" s="8"/>
      <c r="W3" s="8" t="s">
        <v>10</v>
      </c>
      <c r="X3" s="8"/>
      <c r="Y3" s="8"/>
      <c r="Z3" s="8" t="s">
        <v>11</v>
      </c>
      <c r="AA3" s="8"/>
      <c r="AB3" s="8"/>
      <c r="AC3" s="8" t="s">
        <v>12</v>
      </c>
      <c r="AD3" s="8"/>
      <c r="AE3" s="8"/>
      <c r="AF3" s="8" t="s">
        <v>13</v>
      </c>
    </row>
    <row r="4" spans="1:33" ht="19.5" customHeight="1" x14ac:dyDescent="0.25">
      <c r="A4" s="24" t="s">
        <v>33</v>
      </c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/>
    </row>
    <row r="5" spans="1:33" ht="19.5" customHeight="1" x14ac:dyDescent="0.25">
      <c r="A5" s="25"/>
      <c r="B5" s="5" t="s">
        <v>14</v>
      </c>
      <c r="C5" s="3">
        <v>2393486</v>
      </c>
      <c r="D5" s="3">
        <v>0.94241420622190542</v>
      </c>
      <c r="E5" s="3">
        <v>2136697</v>
      </c>
      <c r="F5" s="3">
        <v>0.84834046791434725</v>
      </c>
      <c r="G5" s="3">
        <v>2132571</v>
      </c>
      <c r="H5" s="3">
        <v>0.8056570732921593</v>
      </c>
      <c r="I5" s="3">
        <v>1164141</v>
      </c>
      <c r="J5" s="13"/>
      <c r="K5" s="13">
        <v>0.73399391122626301</v>
      </c>
      <c r="L5" s="3">
        <v>979363</v>
      </c>
      <c r="M5" s="3">
        <v>1.1532471122643555</v>
      </c>
      <c r="N5" s="3">
        <v>1098628</v>
      </c>
      <c r="O5" s="3"/>
      <c r="P5" s="3">
        <v>1.4246733058757728</v>
      </c>
      <c r="Q5" s="3">
        <v>1272602</v>
      </c>
      <c r="R5" s="3"/>
      <c r="S5" s="3">
        <v>0.63976918429311092</v>
      </c>
      <c r="T5" s="3">
        <v>1430437</v>
      </c>
      <c r="U5" s="3"/>
      <c r="V5" s="3">
        <v>1.1982475050456951</v>
      </c>
      <c r="W5" s="3">
        <v>1106494</v>
      </c>
      <c r="X5" s="3"/>
      <c r="Y5" s="3">
        <v>1.1632422482940261</v>
      </c>
      <c r="Z5" s="3">
        <v>1481377</v>
      </c>
      <c r="AA5" s="3"/>
      <c r="AB5" s="3">
        <v>1.388479007422178</v>
      </c>
      <c r="AC5" s="3">
        <v>1540099</v>
      </c>
      <c r="AD5" s="3"/>
      <c r="AE5" s="3">
        <v>1.2961463171326668</v>
      </c>
      <c r="AF5" s="3">
        <v>2337486</v>
      </c>
      <c r="AG5" s="12">
        <f>'2022'!D5/'2021'!AF5</f>
        <v>0.76752871204362294</v>
      </c>
    </row>
    <row r="6" spans="1:33" ht="19.5" customHeight="1" x14ac:dyDescent="0.25">
      <c r="A6" s="25"/>
      <c r="B6" s="5" t="s">
        <v>15</v>
      </c>
      <c r="C6" s="3">
        <v>138806</v>
      </c>
      <c r="D6" s="3">
        <v>0.83605399699686311</v>
      </c>
      <c r="E6" s="3">
        <v>128426.99999999999</v>
      </c>
      <c r="F6" s="3">
        <v>0.84737398973957734</v>
      </c>
      <c r="G6" s="3">
        <v>114240</v>
      </c>
      <c r="H6" s="3">
        <v>0.66075232149415031</v>
      </c>
      <c r="I6" s="3">
        <v>50582</v>
      </c>
      <c r="J6" s="13"/>
      <c r="K6" s="13">
        <v>0.59049116287932923</v>
      </c>
      <c r="L6" s="3">
        <v>32000.999999999996</v>
      </c>
      <c r="M6" s="3">
        <v>1.0679306171843486</v>
      </c>
      <c r="N6" s="3">
        <v>35826</v>
      </c>
      <c r="O6" s="3"/>
      <c r="P6" s="3">
        <v>0.86142378686006393</v>
      </c>
      <c r="Q6" s="3">
        <v>37599</v>
      </c>
      <c r="R6" s="3"/>
      <c r="S6" s="3">
        <v>1.0389382600561272</v>
      </c>
      <c r="T6" s="3">
        <v>43587</v>
      </c>
      <c r="U6" s="3"/>
      <c r="V6" s="3">
        <v>0.93365222284749583</v>
      </c>
      <c r="W6" s="3">
        <v>33079</v>
      </c>
      <c r="X6" s="3"/>
      <c r="Y6" s="3">
        <v>1.5446024953287927</v>
      </c>
      <c r="Z6" s="3">
        <v>60510</v>
      </c>
      <c r="AA6" s="3"/>
      <c r="AB6" s="3">
        <v>1.8818215519091566</v>
      </c>
      <c r="AC6" s="3">
        <v>89300</v>
      </c>
      <c r="AD6" s="3"/>
      <c r="AE6" s="3">
        <v>1.4432083277172392</v>
      </c>
      <c r="AF6" s="3">
        <v>107486</v>
      </c>
      <c r="AG6" s="12">
        <f>'2022'!D6/'2021'!AF6</f>
        <v>1.2149303165063357</v>
      </c>
    </row>
    <row r="7" spans="1:33" ht="19.5" customHeight="1" x14ac:dyDescent="0.25">
      <c r="A7" s="25"/>
      <c r="B7" s="5" t="s">
        <v>16</v>
      </c>
      <c r="C7" s="3">
        <v>607220</v>
      </c>
      <c r="D7" s="3">
        <v>0.80680999452433788</v>
      </c>
      <c r="E7" s="3">
        <v>265791</v>
      </c>
      <c r="F7" s="3">
        <v>0.8837432206366499</v>
      </c>
      <c r="G7" s="3">
        <v>491331</v>
      </c>
      <c r="H7" s="3">
        <v>0.82020725970336938</v>
      </c>
      <c r="I7" s="3">
        <v>365443</v>
      </c>
      <c r="J7" s="13"/>
      <c r="K7" s="13">
        <v>0.63025677107431</v>
      </c>
      <c r="L7" s="3">
        <v>240219</v>
      </c>
      <c r="M7" s="3">
        <v>1.2553472451479508</v>
      </c>
      <c r="N7" s="3">
        <v>277161.00000000012</v>
      </c>
      <c r="O7" s="3"/>
      <c r="P7" s="3">
        <v>0.8679082063419562</v>
      </c>
      <c r="Q7" s="3">
        <v>351923</v>
      </c>
      <c r="R7" s="3"/>
      <c r="S7" s="3">
        <v>0.8256173700871533</v>
      </c>
      <c r="T7" s="3">
        <v>392340.00000000006</v>
      </c>
      <c r="U7" s="3"/>
      <c r="V7" s="3">
        <v>0.97766113104407415</v>
      </c>
      <c r="W7" s="3">
        <v>263551.99999999994</v>
      </c>
      <c r="X7" s="3"/>
      <c r="Y7" s="3">
        <v>1.539047797803978</v>
      </c>
      <c r="Z7" s="3">
        <v>319614.00000000012</v>
      </c>
      <c r="AA7" s="3"/>
      <c r="AB7" s="3">
        <v>1.6431090756793361</v>
      </c>
      <c r="AC7" s="3">
        <v>499754.00000000006</v>
      </c>
      <c r="AD7" s="3"/>
      <c r="AE7" s="3">
        <v>1.1200617995304485</v>
      </c>
      <c r="AF7" s="3">
        <v>564729.99999999988</v>
      </c>
      <c r="AG7" s="12">
        <f>'2022'!D7/'2021'!AF7</f>
        <v>1.6694491172772834</v>
      </c>
    </row>
    <row r="8" spans="1:33" ht="19.5" customHeight="1" x14ac:dyDescent="0.25">
      <c r="A8" s="25"/>
      <c r="B8" s="5" t="s">
        <v>17</v>
      </c>
      <c r="C8" s="3">
        <v>640</v>
      </c>
      <c r="D8" s="3">
        <v>0.94034707158351405</v>
      </c>
      <c r="E8" s="3">
        <v>879</v>
      </c>
      <c r="F8" s="3">
        <v>0.67243367935409459</v>
      </c>
      <c r="G8" s="3">
        <v>818</v>
      </c>
      <c r="H8" s="3">
        <v>0.46998284734133788</v>
      </c>
      <c r="I8" s="3">
        <v>189</v>
      </c>
      <c r="J8" s="13"/>
      <c r="K8" s="13">
        <v>0.36131386861313869</v>
      </c>
      <c r="L8" s="3">
        <v>76</v>
      </c>
      <c r="M8" s="3">
        <v>0.53535353535353536</v>
      </c>
      <c r="N8" s="3">
        <v>58</v>
      </c>
      <c r="O8" s="3"/>
      <c r="P8" s="3">
        <v>2.3018867924528301</v>
      </c>
      <c r="Q8" s="3">
        <v>80</v>
      </c>
      <c r="R8" s="3"/>
      <c r="S8" s="3">
        <v>0.73770491803278693</v>
      </c>
      <c r="T8" s="3">
        <v>79</v>
      </c>
      <c r="U8" s="3"/>
      <c r="V8" s="3">
        <v>1.288888888888889</v>
      </c>
      <c r="W8" s="3">
        <v>52</v>
      </c>
      <c r="X8" s="3"/>
      <c r="Y8" s="3">
        <v>1.4051724137931034</v>
      </c>
      <c r="Z8" s="3">
        <v>250</v>
      </c>
      <c r="AA8" s="3"/>
      <c r="AB8" s="3">
        <v>3.4355828220858897</v>
      </c>
      <c r="AC8" s="3">
        <v>2</v>
      </c>
      <c r="AD8" s="3"/>
      <c r="AE8" s="3">
        <v>1.6964285714285714</v>
      </c>
      <c r="AF8" s="3">
        <v>1136</v>
      </c>
      <c r="AG8" s="12">
        <f>'2022'!D8/'2021'!AF8</f>
        <v>141.94311707746479</v>
      </c>
    </row>
    <row r="9" spans="1:33" ht="19.5" customHeight="1" x14ac:dyDescent="0.25">
      <c r="A9" s="25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</row>
    <row r="10" spans="1:33" ht="19.5" customHeight="1" x14ac:dyDescent="0.25">
      <c r="A10" s="25"/>
      <c r="B10" s="4"/>
      <c r="C10" s="3">
        <v>542105</v>
      </c>
      <c r="D10" s="3">
        <v>0.93868305938116758</v>
      </c>
      <c r="E10" s="3">
        <v>523089</v>
      </c>
      <c r="F10" s="3">
        <v>1</v>
      </c>
      <c r="G10" s="3">
        <v>502303</v>
      </c>
      <c r="H10" s="3">
        <v>0.77862277288955883</v>
      </c>
      <c r="I10" s="3">
        <v>446507</v>
      </c>
      <c r="J10" s="13"/>
      <c r="K10" s="13">
        <v>1.1954216957582671</v>
      </c>
      <c r="L10" s="3">
        <v>523567</v>
      </c>
      <c r="M10" s="3">
        <v>1.2755047374739468</v>
      </c>
      <c r="N10" s="3">
        <v>642127</v>
      </c>
      <c r="O10" s="3"/>
      <c r="P10" s="3">
        <v>0.94002409705041068</v>
      </c>
      <c r="Q10" s="3">
        <v>805527</v>
      </c>
      <c r="R10" s="3"/>
      <c r="S10" s="3">
        <v>1.2311915804029769</v>
      </c>
      <c r="T10" s="3">
        <v>757487</v>
      </c>
      <c r="U10" s="3"/>
      <c r="V10" s="3">
        <v>0.64065159315559639</v>
      </c>
      <c r="W10" s="3">
        <v>443015</v>
      </c>
      <c r="X10" s="3"/>
      <c r="Y10" s="3">
        <v>1.1041370769838268</v>
      </c>
      <c r="Z10" s="3">
        <v>533814</v>
      </c>
      <c r="AA10" s="3"/>
      <c r="AB10" s="3">
        <v>0.96073361169884097</v>
      </c>
      <c r="AC10" s="3">
        <v>516233</v>
      </c>
      <c r="AD10" s="3"/>
      <c r="AE10" s="3">
        <v>1.2324911956561988</v>
      </c>
      <c r="AF10" s="3">
        <v>515372</v>
      </c>
      <c r="AG10" s="12">
        <f>'2022'!D10/'2021'!AF10</f>
        <v>1.0884332094099021</v>
      </c>
    </row>
    <row r="11" spans="1:33" ht="19.5" customHeight="1" x14ac:dyDescent="0.25">
      <c r="A11" s="21" t="s">
        <v>18</v>
      </c>
      <c r="B11" s="22"/>
      <c r="C11" s="9">
        <f t="shared" ref="C11:AF11" si="0">SUM(C5:C8,C10)</f>
        <v>3682257</v>
      </c>
      <c r="D11" s="9"/>
      <c r="E11" s="9">
        <f t="shared" si="0"/>
        <v>3054883</v>
      </c>
      <c r="F11" s="9"/>
      <c r="G11" s="9">
        <f t="shared" si="0"/>
        <v>3241263</v>
      </c>
      <c r="H11" s="9"/>
      <c r="I11" s="9">
        <f t="shared" si="0"/>
        <v>2026862</v>
      </c>
      <c r="J11" s="9"/>
      <c r="K11" s="9"/>
      <c r="L11" s="9">
        <f t="shared" si="0"/>
        <v>1775226</v>
      </c>
      <c r="M11" s="9"/>
      <c r="N11" s="9">
        <f t="shared" si="0"/>
        <v>2053800</v>
      </c>
      <c r="O11" s="9"/>
      <c r="P11" s="9"/>
      <c r="Q11" s="9">
        <f t="shared" si="0"/>
        <v>2467731</v>
      </c>
      <c r="R11" s="9"/>
      <c r="S11" s="9"/>
      <c r="T11" s="9">
        <f t="shared" si="0"/>
        <v>2623930</v>
      </c>
      <c r="U11" s="9">
        <f t="shared" si="0"/>
        <v>0</v>
      </c>
      <c r="V11" s="9">
        <f t="shared" si="0"/>
        <v>5.0391013409817509</v>
      </c>
      <c r="W11" s="9">
        <f t="shared" si="0"/>
        <v>1846192</v>
      </c>
      <c r="X11" s="9"/>
      <c r="Y11" s="9"/>
      <c r="Z11" s="9">
        <f t="shared" si="0"/>
        <v>2395565</v>
      </c>
      <c r="AA11" s="9"/>
      <c r="AB11" s="9"/>
      <c r="AC11" s="9">
        <f t="shared" si="0"/>
        <v>2645388</v>
      </c>
      <c r="AD11" s="9"/>
      <c r="AE11" s="9"/>
      <c r="AF11" s="9">
        <f t="shared" si="0"/>
        <v>3526210</v>
      </c>
    </row>
    <row r="12" spans="1:33" ht="19.5" customHeight="1" x14ac:dyDescent="0.25">
      <c r="A12" s="29" t="s">
        <v>22</v>
      </c>
      <c r="B12" s="5" t="s">
        <v>14</v>
      </c>
      <c r="C12" s="3">
        <v>171972</v>
      </c>
      <c r="D12" s="3">
        <v>0.82218921057305716</v>
      </c>
      <c r="E12" s="3">
        <v>128154</v>
      </c>
      <c r="F12" s="3">
        <v>0.92987555398443278</v>
      </c>
      <c r="G12" s="3">
        <v>126642</v>
      </c>
      <c r="H12" s="3">
        <v>0.72444647822873032</v>
      </c>
      <c r="I12" s="3">
        <v>105914</v>
      </c>
      <c r="J12" s="13"/>
      <c r="K12" s="13">
        <v>0.77268133405892869</v>
      </c>
      <c r="L12" s="3">
        <v>102773</v>
      </c>
      <c r="M12" s="3">
        <v>1.1337030888419357</v>
      </c>
      <c r="N12" s="3">
        <v>103548</v>
      </c>
      <c r="O12" s="3"/>
      <c r="P12" s="3">
        <v>1.4019169541728143</v>
      </c>
      <c r="Q12" s="3">
        <v>103531</v>
      </c>
      <c r="R12" s="3"/>
      <c r="S12" s="3">
        <v>1.0174246081045792</v>
      </c>
      <c r="T12" s="3">
        <v>88642</v>
      </c>
      <c r="U12" s="3"/>
      <c r="V12" s="3">
        <v>0.75119580011666343</v>
      </c>
      <c r="W12" s="3">
        <v>64866</v>
      </c>
      <c r="X12" s="3"/>
      <c r="Y12" s="3">
        <v>1.1385929492157167</v>
      </c>
      <c r="Z12" s="3">
        <v>72116</v>
      </c>
      <c r="AA12" s="3"/>
      <c r="AB12" s="3">
        <v>1.0959616626201454</v>
      </c>
      <c r="AC12" s="3">
        <v>119040</v>
      </c>
      <c r="AD12" s="3"/>
      <c r="AE12" s="3">
        <v>1.1069496531811092</v>
      </c>
      <c r="AF12" s="3">
        <v>142345</v>
      </c>
      <c r="AG12" s="12">
        <f>'2022'!D12/'2021'!AF12</f>
        <v>0.29127388387368713</v>
      </c>
    </row>
    <row r="13" spans="1:33" ht="52.9" customHeight="1" x14ac:dyDescent="0.25">
      <c r="A13" s="30"/>
      <c r="B13" s="5" t="s">
        <v>17</v>
      </c>
      <c r="C13" s="3">
        <v>60442</v>
      </c>
      <c r="D13" s="3">
        <v>1.0741060098265709</v>
      </c>
      <c r="E13" s="3">
        <v>52902</v>
      </c>
      <c r="F13" s="3">
        <v>0.74471758985777248</v>
      </c>
      <c r="G13" s="3">
        <v>113264</v>
      </c>
      <c r="H13" s="3">
        <v>1.0314438546179348</v>
      </c>
      <c r="I13" s="3">
        <v>46488</v>
      </c>
      <c r="J13" s="13"/>
      <c r="K13" s="13">
        <v>0.81487981385443575</v>
      </c>
      <c r="L13" s="3">
        <v>39273</v>
      </c>
      <c r="M13" s="3">
        <v>1.0831215970961887</v>
      </c>
      <c r="N13" s="3">
        <v>57896</v>
      </c>
      <c r="O13" s="3"/>
      <c r="P13" s="3">
        <v>2.0261394101876675</v>
      </c>
      <c r="Q13" s="3">
        <v>57273</v>
      </c>
      <c r="R13" s="3"/>
      <c r="S13" s="3">
        <v>0.49705590473040029</v>
      </c>
      <c r="T13" s="3">
        <v>52549</v>
      </c>
      <c r="U13" s="3"/>
      <c r="V13" s="3">
        <v>0.83819157904077379</v>
      </c>
      <c r="W13" s="3">
        <v>45311</v>
      </c>
      <c r="X13" s="3"/>
      <c r="Y13" s="3">
        <v>1.2671765826804997</v>
      </c>
      <c r="Z13" s="3">
        <v>37272</v>
      </c>
      <c r="AA13" s="3"/>
      <c r="AB13" s="3">
        <v>0.92896677040038433</v>
      </c>
      <c r="AC13" s="3">
        <v>91285</v>
      </c>
      <c r="AD13" s="3"/>
      <c r="AE13" s="3">
        <v>1.2610054408921265</v>
      </c>
      <c r="AF13" s="3">
        <v>52745</v>
      </c>
      <c r="AG13" s="12">
        <f>'2022'!D13/'2021'!AF13</f>
        <v>1.6515995639397101</v>
      </c>
    </row>
    <row r="14" spans="1:33" ht="19.5" customHeight="1" x14ac:dyDescent="0.25">
      <c r="A14" s="21" t="s">
        <v>18</v>
      </c>
      <c r="B14" s="22"/>
      <c r="C14" s="9">
        <f>C12+C13</f>
        <v>232414</v>
      </c>
      <c r="D14" s="9"/>
      <c r="E14" s="9">
        <f t="shared" ref="E14:AF14" si="1">E12+E13</f>
        <v>181056</v>
      </c>
      <c r="F14" s="9"/>
      <c r="G14" s="9">
        <f t="shared" si="1"/>
        <v>239906</v>
      </c>
      <c r="H14" s="9"/>
      <c r="I14" s="9">
        <f t="shared" si="1"/>
        <v>152402</v>
      </c>
      <c r="J14" s="9"/>
      <c r="K14" s="9"/>
      <c r="L14" s="9">
        <f t="shared" si="1"/>
        <v>142046</v>
      </c>
      <c r="M14" s="9"/>
      <c r="N14" s="9">
        <f t="shared" si="1"/>
        <v>161444</v>
      </c>
      <c r="O14" s="9"/>
      <c r="P14" s="9"/>
      <c r="Q14" s="9">
        <f t="shared" ref="Q14" si="2">Q12+Q13</f>
        <v>160804</v>
      </c>
      <c r="R14" s="9"/>
      <c r="S14" s="9"/>
      <c r="T14" s="9">
        <f t="shared" si="1"/>
        <v>141191</v>
      </c>
      <c r="U14" s="9">
        <f t="shared" ref="U14:W14" si="3">U12+U13</f>
        <v>0</v>
      </c>
      <c r="V14" s="9">
        <f t="shared" si="3"/>
        <v>1.5893873791574373</v>
      </c>
      <c r="W14" s="9">
        <f t="shared" si="3"/>
        <v>110177</v>
      </c>
      <c r="X14" s="9"/>
      <c r="Y14" s="9"/>
      <c r="Z14" s="9">
        <f t="shared" si="1"/>
        <v>109388</v>
      </c>
      <c r="AA14" s="9"/>
      <c r="AB14" s="9"/>
      <c r="AC14" s="9">
        <f t="shared" si="1"/>
        <v>210325</v>
      </c>
      <c r="AD14" s="9"/>
      <c r="AE14" s="9"/>
      <c r="AF14" s="9">
        <f t="shared" si="1"/>
        <v>195090</v>
      </c>
    </row>
    <row r="15" spans="1:33" ht="19.5" customHeight="1" x14ac:dyDescent="0.25">
      <c r="A15" s="21" t="s">
        <v>21</v>
      </c>
      <c r="B15" s="22"/>
      <c r="C15" s="9">
        <f>C11+C14</f>
        <v>3914671</v>
      </c>
      <c r="D15" s="9"/>
      <c r="E15" s="9">
        <f t="shared" ref="E15:AF15" si="4">E11+E14</f>
        <v>3235939</v>
      </c>
      <c r="F15" s="9"/>
      <c r="G15" s="9">
        <f t="shared" si="4"/>
        <v>3481169</v>
      </c>
      <c r="H15" s="9"/>
      <c r="I15" s="9">
        <f t="shared" si="4"/>
        <v>2179264</v>
      </c>
      <c r="J15" s="9"/>
      <c r="K15" s="9"/>
      <c r="L15" s="9">
        <f t="shared" si="4"/>
        <v>1917272</v>
      </c>
      <c r="M15" s="9"/>
      <c r="N15" s="9">
        <f t="shared" si="4"/>
        <v>2215244</v>
      </c>
      <c r="O15" s="9"/>
      <c r="P15" s="9"/>
      <c r="Q15" s="9">
        <f t="shared" ref="Q15" si="5">Q11+Q14</f>
        <v>2628535</v>
      </c>
      <c r="R15" s="9"/>
      <c r="S15" s="9"/>
      <c r="T15" s="9">
        <f t="shared" si="4"/>
        <v>2765121</v>
      </c>
      <c r="U15" s="9">
        <f t="shared" ref="U15:W15" si="6">U11+U14</f>
        <v>0</v>
      </c>
      <c r="V15" s="9">
        <f t="shared" si="6"/>
        <v>6.6284887201391882</v>
      </c>
      <c r="W15" s="9">
        <f t="shared" si="6"/>
        <v>1956369</v>
      </c>
      <c r="X15" s="9"/>
      <c r="Y15" s="9"/>
      <c r="Z15" s="9">
        <f t="shared" si="4"/>
        <v>2504953</v>
      </c>
      <c r="AA15" s="9"/>
      <c r="AB15" s="9"/>
      <c r="AC15" s="9">
        <f t="shared" si="4"/>
        <v>2855713</v>
      </c>
      <c r="AD15" s="9"/>
      <c r="AE15" s="9"/>
      <c r="AF15" s="9">
        <f t="shared" si="4"/>
        <v>3721300</v>
      </c>
    </row>
  </sheetData>
  <mergeCells count="8">
    <mergeCell ref="A14:B14"/>
    <mergeCell ref="A15:B15"/>
    <mergeCell ref="A2:AF2"/>
    <mergeCell ref="A4:A10"/>
    <mergeCell ref="B4:AF4"/>
    <mergeCell ref="A11:B11"/>
    <mergeCell ref="A12:A13"/>
    <mergeCell ref="B9:A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Пискарева Елена Викторовна</cp:lastModifiedBy>
  <dcterms:created xsi:type="dcterms:W3CDTF">2013-11-13T16:10:49Z</dcterms:created>
  <dcterms:modified xsi:type="dcterms:W3CDTF">2024-04-23T09:48:52Z</dcterms:modified>
</cp:coreProperties>
</file>