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45" windowWidth="10200" windowHeight="769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1" i="19" l="1"/>
  <c r="M11" i="19"/>
  <c r="L11" i="19"/>
  <c r="K11" i="19"/>
  <c r="J11" i="19"/>
  <c r="I11" i="19"/>
  <c r="H11" i="19"/>
  <c r="G11" i="19"/>
  <c r="F11" i="19"/>
  <c r="E11" i="19"/>
  <c r="D11" i="19"/>
  <c r="C11" i="19"/>
  <c r="D11" i="18" l="1"/>
  <c r="AH10" i="16" l="1"/>
  <c r="AH8" i="16"/>
  <c r="AH7" i="16"/>
  <c r="AH5" i="16"/>
  <c r="N11" i="18"/>
  <c r="M11" i="18"/>
  <c r="L11" i="18"/>
  <c r="K11" i="18"/>
  <c r="J11" i="18"/>
  <c r="I11" i="18"/>
  <c r="H11" i="18"/>
  <c r="G11" i="18"/>
  <c r="F11" i="18"/>
  <c r="E11" i="18"/>
  <c r="C11" i="18"/>
  <c r="D11" i="17" l="1"/>
  <c r="W10" i="15"/>
  <c r="W8" i="15"/>
  <c r="W7" i="15"/>
  <c r="W5" i="15"/>
  <c r="AS11" i="17"/>
  <c r="AO11" i="17"/>
  <c r="AK11" i="17"/>
  <c r="AG11" i="17"/>
  <c r="AC11" i="17"/>
  <c r="Y11" i="17"/>
  <c r="U11" i="17"/>
  <c r="Q11" i="17"/>
  <c r="M11" i="17"/>
  <c r="J11" i="17"/>
  <c r="G11" i="17"/>
  <c r="X7" i="16"/>
  <c r="W4" i="15"/>
  <c r="W6" i="15"/>
  <c r="AG11" i="16"/>
  <c r="AD11" i="16"/>
  <c r="AA11" i="16"/>
  <c r="X11" i="16"/>
  <c r="U11" i="16"/>
  <c r="R11" i="16"/>
  <c r="O11" i="16"/>
  <c r="L11" i="16"/>
  <c r="I11" i="16"/>
  <c r="G11" i="16"/>
  <c r="E11" i="16"/>
  <c r="C11" i="16"/>
  <c r="O10" i="14"/>
  <c r="O8" i="14"/>
  <c r="O7" i="14"/>
  <c r="O5" i="14"/>
  <c r="Q7" i="14"/>
  <c r="Q8" i="14"/>
  <c r="Q10" i="14"/>
  <c r="Q5" i="14"/>
  <c r="V11" i="15"/>
  <c r="T11" i="15"/>
  <c r="R11" i="15"/>
  <c r="P11" i="15"/>
  <c r="N11" i="15"/>
  <c r="L11" i="15"/>
  <c r="J11" i="15"/>
  <c r="H11" i="15"/>
  <c r="F11" i="15"/>
  <c r="E11" i="15"/>
  <c r="D11" i="15"/>
  <c r="C11" i="15"/>
  <c r="N11" i="14"/>
  <c r="M11" i="14"/>
  <c r="L11" i="14"/>
  <c r="K11" i="14"/>
  <c r="J11" i="14"/>
  <c r="I11" i="14"/>
  <c r="H11" i="14"/>
  <c r="G11" i="14"/>
  <c r="F11" i="14"/>
  <c r="E11" i="14"/>
  <c r="D11" i="14"/>
  <c r="C11" i="14"/>
  <c r="N11" i="13"/>
  <c r="M11" i="13"/>
  <c r="L11" i="13"/>
  <c r="K11" i="13"/>
  <c r="J11" i="13"/>
  <c r="I11" i="13"/>
  <c r="H11" i="13"/>
  <c r="G11" i="13"/>
  <c r="F11" i="13"/>
  <c r="E11" i="13"/>
  <c r="D11" i="13"/>
  <c r="C11" i="13"/>
  <c r="J11" i="12"/>
  <c r="I11" i="12"/>
  <c r="G11" i="12"/>
  <c r="N11" i="12"/>
  <c r="M11" i="12"/>
  <c r="L11" i="12"/>
  <c r="K11" i="12"/>
  <c r="H11" i="12"/>
  <c r="F11" i="12"/>
  <c r="E11" i="12"/>
  <c r="D11" i="12"/>
  <c r="C11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L11" i="7"/>
  <c r="N11" i="9"/>
  <c r="M11" i="9"/>
  <c r="L11" i="9"/>
  <c r="K11" i="9"/>
  <c r="J11" i="9"/>
  <c r="I11" i="9"/>
  <c r="H11" i="9"/>
  <c r="G11" i="9"/>
  <c r="F11" i="9"/>
  <c r="E11" i="9"/>
  <c r="D11" i="9"/>
  <c r="C11" i="9"/>
  <c r="N11" i="8"/>
  <c r="M11" i="8"/>
  <c r="L11" i="8"/>
  <c r="K11" i="8"/>
  <c r="J11" i="8"/>
  <c r="I11" i="8"/>
  <c r="H11" i="8"/>
  <c r="G11" i="8"/>
  <c r="F11" i="8"/>
  <c r="E11" i="8"/>
  <c r="D11" i="8"/>
  <c r="C11" i="8"/>
  <c r="D11" i="7"/>
  <c r="E11" i="7"/>
  <c r="F11" i="7"/>
  <c r="G11" i="7"/>
  <c r="H11" i="7"/>
  <c r="I11" i="7"/>
  <c r="J11" i="7"/>
  <c r="K11" i="7"/>
  <c r="M11" i="7"/>
  <c r="N11" i="7"/>
  <c r="C11" i="7"/>
</calcChain>
</file>

<file path=xl/sharedStrings.xml><?xml version="1.0" encoding="utf-8"?>
<sst xmlns="http://schemas.openxmlformats.org/spreadsheetml/2006/main" count="275" uniqueCount="36">
  <si>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</si>
  <si>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</si>
  <si>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</si>
  <si>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</si>
  <si>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</si>
  <si>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</si>
  <si>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</si>
  <si>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</si>
  <si>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</si>
  <si>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</si>
  <si>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</si>
  <si>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</si>
  <si>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</si>
  <si>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</si>
  <si>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</si>
  <si>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</si>
  <si>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</si>
  <si>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</si>
  <si>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</si>
  <si>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</si>
  <si>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2015 год</t>
  </si>
  <si>
    <t>Наименование ТСО</t>
  </si>
  <si>
    <t>АО "Дагестанская сетевая компания" (ПАО "Северного Кавказа")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</si>
  <si>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</si>
  <si>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</si>
  <si>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</si>
  <si>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</si>
  <si>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</si>
  <si>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</si>
  <si>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2020 год</t>
  </si>
  <si>
    <t>АО "Дагестанская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</si>
  <si>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2021 год</t>
  </si>
  <si>
    <t>ПАО "Россети Северный Кавказ" - "Дагэнерго"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</si>
  <si>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</si>
  <si>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</si>
  <si>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Дагестан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</si>
</sst>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5" fillId="0" borderId="0" xfId="0" applyFont="1"/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11" sqref="C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/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5289647</v>
      </c>
      <c r="D5" s="3">
        <v>4970033</v>
      </c>
      <c r="E5" s="3">
        <v>5093680</v>
      </c>
      <c r="F5" s="3">
        <v>4573351</v>
      </c>
      <c r="G5" s="3">
        <v>4279147</v>
      </c>
      <c r="H5" s="10">
        <v>4308717</v>
      </c>
      <c r="I5" s="3">
        <v>4107583</v>
      </c>
      <c r="J5" s="3">
        <v>4931241</v>
      </c>
      <c r="K5" s="3">
        <v>5032774</v>
      </c>
      <c r="L5" s="3">
        <v>4642443</v>
      </c>
      <c r="M5" s="3">
        <v>4966429</v>
      </c>
      <c r="N5" s="3">
        <v>5271960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152020</v>
      </c>
      <c r="D7" s="3">
        <v>133940</v>
      </c>
      <c r="E7" s="3">
        <v>123574</v>
      </c>
      <c r="F7" s="3">
        <v>117987</v>
      </c>
      <c r="G7" s="3">
        <v>87870</v>
      </c>
      <c r="H7" s="3">
        <v>89453</v>
      </c>
      <c r="I7" s="3">
        <v>113419</v>
      </c>
      <c r="J7" s="3">
        <v>85523</v>
      </c>
      <c r="K7" s="3">
        <v>90708</v>
      </c>
      <c r="L7" s="3">
        <v>97615</v>
      </c>
      <c r="M7" s="3">
        <v>90050</v>
      </c>
      <c r="N7" s="3">
        <v>105947</v>
      </c>
    </row>
    <row r="8" spans="1:14" ht="22.5" customHeight="1" x14ac:dyDescent="0.25">
      <c r="A8" s="18"/>
      <c r="B8" s="5" t="s">
        <v>16</v>
      </c>
      <c r="C8" s="3">
        <v>12402</v>
      </c>
      <c r="D8" s="3">
        <v>4682</v>
      </c>
      <c r="E8" s="3">
        <v>4444</v>
      </c>
      <c r="F8" s="3">
        <v>1670</v>
      </c>
      <c r="G8" s="3">
        <v>7117</v>
      </c>
      <c r="H8" s="3">
        <v>4360</v>
      </c>
      <c r="I8" s="3">
        <v>4508</v>
      </c>
      <c r="J8" s="3">
        <v>4372</v>
      </c>
      <c r="K8" s="3">
        <v>4412</v>
      </c>
      <c r="L8" s="3">
        <v>4900</v>
      </c>
      <c r="M8" s="3">
        <v>4770</v>
      </c>
      <c r="N8" s="3">
        <v>4344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2956</v>
      </c>
      <c r="D10" s="3">
        <v>3459</v>
      </c>
      <c r="E10" s="3">
        <v>1822</v>
      </c>
      <c r="F10" s="3">
        <v>1944</v>
      </c>
      <c r="G10" s="3">
        <v>1722</v>
      </c>
      <c r="H10" s="3">
        <v>2193</v>
      </c>
      <c r="I10" s="3">
        <v>2276</v>
      </c>
      <c r="J10" s="3">
        <v>2181</v>
      </c>
      <c r="K10" s="3">
        <v>1946</v>
      </c>
      <c r="L10" s="3">
        <v>2527</v>
      </c>
      <c r="M10" s="3">
        <v>1371</v>
      </c>
      <c r="N10" s="3">
        <v>2408</v>
      </c>
    </row>
    <row r="11" spans="1:14" ht="22.5" customHeight="1" x14ac:dyDescent="0.25">
      <c r="A11" s="23" t="s">
        <v>17</v>
      </c>
      <c r="B11" s="24"/>
      <c r="C11" s="9">
        <f>SUM(C5:C8,C10)</f>
        <v>5457025</v>
      </c>
      <c r="D11" s="9">
        <f t="shared" ref="D11:N11" si="0">SUM(D5:D8,D10)</f>
        <v>5112114</v>
      </c>
      <c r="E11" s="9">
        <f t="shared" si="0"/>
        <v>5223520</v>
      </c>
      <c r="F11" s="9">
        <f t="shared" si="0"/>
        <v>4694952</v>
      </c>
      <c r="G11" s="9">
        <f t="shared" si="0"/>
        <v>4375856</v>
      </c>
      <c r="H11" s="9">
        <f t="shared" si="0"/>
        <v>4404723</v>
      </c>
      <c r="I11" s="9">
        <f t="shared" si="0"/>
        <v>4227786</v>
      </c>
      <c r="J11" s="9">
        <f t="shared" si="0"/>
        <v>5023317</v>
      </c>
      <c r="K11" s="9">
        <f t="shared" si="0"/>
        <v>5129840</v>
      </c>
      <c r="L11" s="9">
        <f t="shared" si="0"/>
        <v>4747485</v>
      </c>
      <c r="M11" s="9">
        <f t="shared" si="0"/>
        <v>5062620</v>
      </c>
      <c r="N11" s="9">
        <f t="shared" si="0"/>
        <v>5384659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1"/>
  <sheetViews>
    <sheetView zoomScale="70" zoomScaleNormal="70" workbookViewId="0">
      <selection activeCell="AT5" sqref="AT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28515625" style="1" customWidth="1"/>
    <col min="5" max="6" width="20.28515625" style="1" hidden="1" customWidth="1"/>
    <col min="7" max="7" width="20.28515625" style="1" customWidth="1"/>
    <col min="8" max="9" width="20.28515625" style="1" hidden="1" customWidth="1"/>
    <col min="10" max="10" width="20.28515625" style="1" customWidth="1"/>
    <col min="11" max="12" width="20.28515625" style="1" hidden="1" customWidth="1"/>
    <col min="13" max="13" width="20.28515625" style="1" customWidth="1"/>
    <col min="14" max="16" width="20.28515625" style="1" hidden="1" customWidth="1"/>
    <col min="17" max="17" width="20.28515625" style="1" customWidth="1"/>
    <col min="18" max="20" width="20.28515625" style="1" hidden="1" customWidth="1"/>
    <col min="21" max="21" width="20.28515625" style="1" customWidth="1"/>
    <col min="22" max="24" width="20.28515625" style="1" hidden="1" customWidth="1"/>
    <col min="25" max="25" width="20.28515625" style="1" customWidth="1"/>
    <col min="26" max="28" width="20.28515625" style="1" hidden="1" customWidth="1"/>
    <col min="29" max="29" width="20.28515625" style="1" customWidth="1"/>
    <col min="30" max="32" width="20.28515625" style="1" hidden="1" customWidth="1"/>
    <col min="33" max="33" width="20.28515625" style="1" customWidth="1"/>
    <col min="34" max="36" width="20.28515625" style="1" hidden="1" customWidth="1"/>
    <col min="37" max="37" width="20.28515625" style="1" customWidth="1"/>
    <col min="38" max="40" width="20.28515625" style="1" hidden="1" customWidth="1"/>
    <col min="41" max="41" width="20.28515625" style="1" customWidth="1"/>
    <col min="42" max="44" width="20.28515625" style="1" hidden="1" customWidth="1"/>
    <col min="45" max="45" width="20.28515625" style="1" customWidth="1"/>
    <col min="46" max="46" width="9.140625" style="11"/>
    <col min="47" max="16384" width="9.140625" style="1"/>
  </cols>
  <sheetData>
    <row r="2" spans="1:46" ht="42.75" customHeight="1" x14ac:dyDescent="0.2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6" s="2" customFormat="1" ht="33" customHeight="1" x14ac:dyDescent="0.25">
      <c r="A3" s="6" t="s">
        <v>21</v>
      </c>
      <c r="B3" s="7" t="s">
        <v>0</v>
      </c>
      <c r="C3" s="7"/>
      <c r="D3" s="8" t="s">
        <v>1</v>
      </c>
      <c r="E3" s="8"/>
      <c r="F3" s="8"/>
      <c r="G3" s="8" t="s">
        <v>2</v>
      </c>
      <c r="H3" s="8"/>
      <c r="I3" s="8"/>
      <c r="J3" s="8" t="s">
        <v>3</v>
      </c>
      <c r="K3" s="8"/>
      <c r="L3" s="8"/>
      <c r="M3" s="8" t="s">
        <v>4</v>
      </c>
      <c r="N3" s="8"/>
      <c r="O3" s="8"/>
      <c r="P3" s="8"/>
      <c r="Q3" s="8" t="s">
        <v>5</v>
      </c>
      <c r="R3" s="8"/>
      <c r="S3" s="8"/>
      <c r="T3" s="8"/>
      <c r="U3" s="8" t="s">
        <v>6</v>
      </c>
      <c r="V3" s="8"/>
      <c r="W3" s="8"/>
      <c r="X3" s="8"/>
      <c r="Y3" s="8" t="s">
        <v>7</v>
      </c>
      <c r="Z3" s="8"/>
      <c r="AA3" s="8"/>
      <c r="AB3" s="8"/>
      <c r="AC3" s="8" t="s">
        <v>8</v>
      </c>
      <c r="AD3" s="8"/>
      <c r="AE3" s="8"/>
      <c r="AF3" s="8"/>
      <c r="AG3" s="8" t="s">
        <v>9</v>
      </c>
      <c r="AH3" s="8"/>
      <c r="AI3" s="8"/>
      <c r="AJ3" s="8"/>
      <c r="AK3" s="8" t="s">
        <v>10</v>
      </c>
      <c r="AL3" s="8"/>
      <c r="AM3" s="8"/>
      <c r="AN3" s="8"/>
      <c r="AO3" s="8" t="s">
        <v>11</v>
      </c>
      <c r="AP3" s="8"/>
      <c r="AQ3" s="8"/>
      <c r="AR3" s="8"/>
      <c r="AS3" s="8" t="s">
        <v>12</v>
      </c>
      <c r="AT3" s="12"/>
    </row>
    <row r="4" spans="1:46" ht="22.5" customHeight="1" x14ac:dyDescent="0.25">
      <c r="A4" s="17" t="s">
        <v>32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2"/>
    </row>
    <row r="5" spans="1:46" ht="22.5" customHeight="1" x14ac:dyDescent="0.25">
      <c r="A5" s="18"/>
      <c r="B5" s="5" t="s">
        <v>13</v>
      </c>
      <c r="C5" s="5">
        <v>0.93913137202024</v>
      </c>
      <c r="D5" s="3">
        <v>4241082</v>
      </c>
      <c r="E5" s="3"/>
      <c r="F5" s="3">
        <v>0.89229887125805207</v>
      </c>
      <c r="G5" s="3">
        <v>3754381</v>
      </c>
      <c r="H5" s="3"/>
      <c r="I5" s="3">
        <v>0.9580857958286666</v>
      </c>
      <c r="J5" s="3">
        <v>4023484</v>
      </c>
      <c r="K5" s="3"/>
      <c r="L5" s="3">
        <v>0.82205179470506551</v>
      </c>
      <c r="M5" s="3">
        <v>3984292</v>
      </c>
      <c r="N5" s="3"/>
      <c r="O5" s="3"/>
      <c r="P5" s="3">
        <v>0.81886327597730224</v>
      </c>
      <c r="Q5" s="3">
        <v>4004220</v>
      </c>
      <c r="R5" s="3"/>
      <c r="S5" s="3"/>
      <c r="T5" s="3">
        <v>1.006216466310889</v>
      </c>
      <c r="U5" s="3">
        <v>3524758</v>
      </c>
      <c r="V5" s="3"/>
      <c r="W5" s="3"/>
      <c r="X5" s="3">
        <v>1.0700568990042674</v>
      </c>
      <c r="Y5" s="3">
        <v>3509361</v>
      </c>
      <c r="Z5" s="3"/>
      <c r="AA5" s="3"/>
      <c r="AB5" s="3">
        <v>1.2621519996585169</v>
      </c>
      <c r="AC5" s="3">
        <v>4379780</v>
      </c>
      <c r="AD5" s="3"/>
      <c r="AE5" s="3"/>
      <c r="AF5" s="3">
        <v>0.8061494189531343</v>
      </c>
      <c r="AG5" s="3">
        <v>4192599</v>
      </c>
      <c r="AH5" s="3"/>
      <c r="AI5" s="3"/>
      <c r="AJ5" s="3">
        <v>1.1778391824464054</v>
      </c>
      <c r="AK5" s="3">
        <v>4490903</v>
      </c>
      <c r="AL5" s="3"/>
      <c r="AM5" s="3"/>
      <c r="AN5" s="3">
        <v>1.094067677489154</v>
      </c>
      <c r="AO5" s="3">
        <v>4808670</v>
      </c>
      <c r="AP5" s="3"/>
      <c r="AQ5" s="3"/>
      <c r="AR5" s="3">
        <v>1.1888202708021223</v>
      </c>
      <c r="AS5" s="3">
        <v>4904076</v>
      </c>
    </row>
    <row r="6" spans="1:46" ht="22.5" customHeight="1" x14ac:dyDescent="0.25">
      <c r="A6" s="18"/>
      <c r="B6" s="5" t="s">
        <v>14</v>
      </c>
      <c r="C6" s="5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6" ht="22.5" customHeight="1" x14ac:dyDescent="0.25">
      <c r="A7" s="18"/>
      <c r="B7" s="5" t="s">
        <v>15</v>
      </c>
      <c r="C7" s="5">
        <v>0.89508350767703271</v>
      </c>
      <c r="D7" s="3">
        <v>82858</v>
      </c>
      <c r="E7" s="3"/>
      <c r="F7" s="3">
        <v>1.215036298269766</v>
      </c>
      <c r="G7" s="3">
        <v>75815</v>
      </c>
      <c r="H7" s="3"/>
      <c r="I7" s="3">
        <v>0.97636960898590652</v>
      </c>
      <c r="J7" s="3">
        <v>108057</v>
      </c>
      <c r="K7" s="3"/>
      <c r="L7" s="3">
        <v>0.8837554891386018</v>
      </c>
      <c r="M7" s="3">
        <v>136153</v>
      </c>
      <c r="N7" s="3"/>
      <c r="O7" s="3"/>
      <c r="P7" s="3">
        <v>0.98564114190708307</v>
      </c>
      <c r="Q7" s="3">
        <v>78984</v>
      </c>
      <c r="R7" s="3"/>
      <c r="S7" s="3"/>
      <c r="T7" s="3">
        <v>1.2451839214859399</v>
      </c>
      <c r="U7" s="3">
        <v>66883</v>
      </c>
      <c r="V7" s="3"/>
      <c r="W7" s="3"/>
      <c r="X7" s="3">
        <v>0.86936576354679806</v>
      </c>
      <c r="Y7" s="3">
        <v>106825</v>
      </c>
      <c r="Z7" s="3"/>
      <c r="AA7" s="3"/>
      <c r="AB7" s="3">
        <v>0.86708042639090555</v>
      </c>
      <c r="AC7" s="3">
        <v>105976</v>
      </c>
      <c r="AD7" s="3"/>
      <c r="AE7" s="3"/>
      <c r="AF7" s="3">
        <v>1.0474600500331852</v>
      </c>
      <c r="AG7" s="3">
        <v>107357</v>
      </c>
      <c r="AH7" s="3"/>
      <c r="AI7" s="3"/>
      <c r="AJ7" s="3">
        <v>1.1712954388153982</v>
      </c>
      <c r="AK7" s="3">
        <v>110798</v>
      </c>
      <c r="AL7" s="3"/>
      <c r="AM7" s="3"/>
      <c r="AN7" s="3">
        <v>0.83147601015355166</v>
      </c>
      <c r="AO7" s="3">
        <v>87574</v>
      </c>
      <c r="AP7" s="3"/>
      <c r="AQ7" s="3"/>
      <c r="AR7" s="3">
        <v>0.85131023161772068</v>
      </c>
      <c r="AS7" s="3">
        <v>163329</v>
      </c>
    </row>
    <row r="8" spans="1:46" ht="22.5" customHeight="1" x14ac:dyDescent="0.25">
      <c r="A8" s="18"/>
      <c r="B8" s="5" t="s">
        <v>16</v>
      </c>
      <c r="C8" s="5">
        <v>0.69219143576826192</v>
      </c>
      <c r="D8" s="3">
        <v>5663</v>
      </c>
      <c r="E8" s="3"/>
      <c r="F8" s="3">
        <v>0.84910237748665696</v>
      </c>
      <c r="G8" s="3">
        <v>6799</v>
      </c>
      <c r="H8" s="3"/>
      <c r="I8" s="3">
        <v>1.712</v>
      </c>
      <c r="J8" s="3">
        <v>5257</v>
      </c>
      <c r="K8" s="3"/>
      <c r="L8" s="3">
        <v>1.1318424566088117</v>
      </c>
      <c r="M8" s="3">
        <v>3693</v>
      </c>
      <c r="N8" s="3"/>
      <c r="O8" s="3"/>
      <c r="P8" s="3">
        <v>0.402241226776762</v>
      </c>
      <c r="Q8" s="3">
        <v>3309</v>
      </c>
      <c r="R8" s="3"/>
      <c r="S8" s="3"/>
      <c r="T8" s="3">
        <v>1.6513929618768328</v>
      </c>
      <c r="U8" s="3">
        <v>3324</v>
      </c>
      <c r="V8" s="3"/>
      <c r="W8" s="3"/>
      <c r="X8" s="3">
        <v>0.7769145394006659</v>
      </c>
      <c r="Y8" s="3">
        <v>4000</v>
      </c>
      <c r="Z8" s="3"/>
      <c r="AA8" s="3"/>
      <c r="AB8" s="3">
        <v>0.92114285714285715</v>
      </c>
      <c r="AC8" s="3">
        <v>4497</v>
      </c>
      <c r="AD8" s="3"/>
      <c r="AE8" s="3"/>
      <c r="AF8" s="3">
        <v>0.14919354838709678</v>
      </c>
      <c r="AG8" s="3">
        <v>1250</v>
      </c>
      <c r="AH8" s="3"/>
      <c r="AI8" s="3"/>
      <c r="AJ8" s="3">
        <v>17.255717255717254</v>
      </c>
      <c r="AK8" s="3">
        <v>3500</v>
      </c>
      <c r="AL8" s="3"/>
      <c r="AM8" s="3"/>
      <c r="AN8" s="3">
        <v>0.61807228915662649</v>
      </c>
      <c r="AO8" s="3">
        <v>4500</v>
      </c>
      <c r="AP8" s="3"/>
      <c r="AQ8" s="3"/>
      <c r="AR8" s="3">
        <v>0.92007797270955161</v>
      </c>
      <c r="AS8" s="3">
        <v>4000</v>
      </c>
    </row>
    <row r="9" spans="1:46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</row>
    <row r="10" spans="1:46" ht="22.5" customHeight="1" x14ac:dyDescent="0.25">
      <c r="A10" s="19"/>
      <c r="B10" s="4"/>
      <c r="C10" s="4">
        <v>1.0693333333333332</v>
      </c>
      <c r="D10" s="3">
        <v>1452</v>
      </c>
      <c r="E10" s="3"/>
      <c r="F10" s="3">
        <v>1.046134663341646</v>
      </c>
      <c r="G10" s="3">
        <v>1821</v>
      </c>
      <c r="H10" s="3"/>
      <c r="I10" s="3">
        <v>1.0292014302741359</v>
      </c>
      <c r="J10" s="3">
        <v>1883</v>
      </c>
      <c r="K10" s="3"/>
      <c r="L10" s="3">
        <v>0.85755645628257093</v>
      </c>
      <c r="M10" s="3">
        <v>1717</v>
      </c>
      <c r="N10" s="3"/>
      <c r="O10" s="3"/>
      <c r="P10" s="3">
        <v>0.86360567184334913</v>
      </c>
      <c r="Q10" s="3">
        <v>1525</v>
      </c>
      <c r="R10" s="3"/>
      <c r="S10" s="3"/>
      <c r="T10" s="3">
        <v>0.98983580922595782</v>
      </c>
      <c r="U10" s="3">
        <v>1393</v>
      </c>
      <c r="V10" s="3"/>
      <c r="W10" s="3"/>
      <c r="X10" s="3">
        <v>1.2377567140600316</v>
      </c>
      <c r="Y10" s="3">
        <v>1331</v>
      </c>
      <c r="Z10" s="3"/>
      <c r="AA10" s="3"/>
      <c r="AB10" s="3">
        <v>0.88832163369495853</v>
      </c>
      <c r="AC10" s="3">
        <v>1466</v>
      </c>
      <c r="AD10" s="3"/>
      <c r="AE10" s="3"/>
      <c r="AF10" s="3">
        <v>1.2543103448275863</v>
      </c>
      <c r="AG10" s="3">
        <v>1412</v>
      </c>
      <c r="AH10" s="3"/>
      <c r="AI10" s="3"/>
      <c r="AJ10" s="3">
        <v>1.0824742268041236</v>
      </c>
      <c r="AK10" s="3">
        <v>1459</v>
      </c>
      <c r="AL10" s="3"/>
      <c r="AM10" s="3"/>
      <c r="AN10" s="3">
        <v>1.307936507936508</v>
      </c>
      <c r="AO10" s="3">
        <v>1921</v>
      </c>
      <c r="AP10" s="3"/>
      <c r="AQ10" s="3"/>
      <c r="AR10" s="3">
        <v>0.71844660194174759</v>
      </c>
      <c r="AS10" s="3">
        <v>1742</v>
      </c>
    </row>
    <row r="11" spans="1:46" ht="22.5" customHeight="1" x14ac:dyDescent="0.25">
      <c r="A11" s="23" t="s">
        <v>17</v>
      </c>
      <c r="B11" s="24"/>
      <c r="C11" s="15"/>
      <c r="D11" s="9">
        <f>SUM(D5:D8,D10)</f>
        <v>4331055</v>
      </c>
      <c r="E11" s="9"/>
      <c r="F11" s="9"/>
      <c r="G11" s="9">
        <f t="shared" ref="G11:AO11" si="0">SUM(G5:G8,G10)</f>
        <v>3838816</v>
      </c>
      <c r="H11" s="9"/>
      <c r="I11" s="9"/>
      <c r="J11" s="9">
        <f t="shared" si="0"/>
        <v>4138681</v>
      </c>
      <c r="K11" s="9"/>
      <c r="L11" s="9"/>
      <c r="M11" s="9">
        <f t="shared" si="0"/>
        <v>4125855</v>
      </c>
      <c r="N11" s="9"/>
      <c r="O11" s="9"/>
      <c r="P11" s="9"/>
      <c r="Q11" s="9">
        <f t="shared" si="0"/>
        <v>4088038</v>
      </c>
      <c r="R11" s="9"/>
      <c r="S11" s="9"/>
      <c r="T11" s="9"/>
      <c r="U11" s="9">
        <f t="shared" si="0"/>
        <v>3596358</v>
      </c>
      <c r="V11" s="9"/>
      <c r="W11" s="9"/>
      <c r="X11" s="9"/>
      <c r="Y11" s="9">
        <f t="shared" si="0"/>
        <v>3621517</v>
      </c>
      <c r="Z11" s="9"/>
      <c r="AA11" s="9"/>
      <c r="AB11" s="9"/>
      <c r="AC11" s="9">
        <f t="shared" si="0"/>
        <v>4491719</v>
      </c>
      <c r="AD11" s="9"/>
      <c r="AE11" s="9"/>
      <c r="AF11" s="9"/>
      <c r="AG11" s="9">
        <f t="shared" si="0"/>
        <v>4302618</v>
      </c>
      <c r="AH11" s="9"/>
      <c r="AI11" s="9"/>
      <c r="AJ11" s="9"/>
      <c r="AK11" s="9">
        <f>SUM(AK5:AK8,AK10)</f>
        <v>4606660</v>
      </c>
      <c r="AL11" s="9"/>
      <c r="AM11" s="9"/>
      <c r="AN11" s="9"/>
      <c r="AO11" s="9">
        <f t="shared" si="0"/>
        <v>4902665</v>
      </c>
      <c r="AP11" s="9"/>
      <c r="AQ11" s="9"/>
      <c r="AR11" s="9"/>
      <c r="AS11" s="9">
        <f>SUM(AS5:AS8,AS10)</f>
        <v>5073147</v>
      </c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D1" zoomScale="85" zoomScaleNormal="85" workbookViewId="0">
      <selection activeCell="N10" sqref="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28515625" style="1" customWidth="1"/>
    <col min="15" max="16384" width="9.140625" style="1"/>
  </cols>
  <sheetData>
    <row r="2" spans="1:14" ht="42.75" customHeight="1" x14ac:dyDescent="0.2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32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4956120</v>
      </c>
      <c r="D5" s="3">
        <v>4677324</v>
      </c>
      <c r="E5" s="3">
        <v>4323166</v>
      </c>
      <c r="F5" s="3">
        <v>3710835</v>
      </c>
      <c r="G5" s="3">
        <v>3206652</v>
      </c>
      <c r="H5" s="3">
        <v>3322267</v>
      </c>
      <c r="I5" s="3">
        <v>3599804</v>
      </c>
      <c r="J5" s="3">
        <v>3696773</v>
      </c>
      <c r="K5" s="3">
        <v>3541414</v>
      </c>
      <c r="L5" s="3">
        <v>3802049</v>
      </c>
      <c r="M5" s="3">
        <v>3969401</v>
      </c>
      <c r="N5" s="3">
        <v>4272972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99050</v>
      </c>
      <c r="D7" s="3">
        <v>194500</v>
      </c>
      <c r="E7" s="3">
        <v>146162</v>
      </c>
      <c r="F7" s="3">
        <v>69298</v>
      </c>
      <c r="G7" s="3">
        <v>147973</v>
      </c>
      <c r="H7" s="3">
        <v>90795</v>
      </c>
      <c r="I7" s="3">
        <v>108919</v>
      </c>
      <c r="J7" s="3">
        <v>118937</v>
      </c>
      <c r="K7" s="3">
        <v>95227</v>
      </c>
      <c r="L7" s="3">
        <v>112173</v>
      </c>
      <c r="M7" s="3">
        <v>85811</v>
      </c>
      <c r="N7" s="3">
        <v>140144</v>
      </c>
    </row>
    <row r="8" spans="1:14" ht="22.5" customHeight="1" x14ac:dyDescent="0.25">
      <c r="A8" s="18"/>
      <c r="B8" s="5" t="s">
        <v>16</v>
      </c>
      <c r="C8" s="3">
        <v>3500</v>
      </c>
      <c r="D8" s="3">
        <v>11124</v>
      </c>
      <c r="E8" s="3">
        <v>4238</v>
      </c>
      <c r="F8" s="3">
        <v>3500</v>
      </c>
      <c r="G8" s="3">
        <v>1500</v>
      </c>
      <c r="H8" s="3">
        <v>3500</v>
      </c>
      <c r="I8" s="3">
        <v>5240</v>
      </c>
      <c r="J8" s="3">
        <v>4396</v>
      </c>
      <c r="K8" s="3">
        <v>3500</v>
      </c>
      <c r="L8" s="3">
        <v>5320</v>
      </c>
      <c r="M8" s="3">
        <v>3000</v>
      </c>
      <c r="N8" s="3">
        <v>3500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1941</v>
      </c>
      <c r="D10" s="3">
        <v>1853</v>
      </c>
      <c r="E10" s="3">
        <v>1783</v>
      </c>
      <c r="F10" s="3">
        <v>1742</v>
      </c>
      <c r="G10" s="3">
        <v>1492</v>
      </c>
      <c r="H10" s="3">
        <v>1492</v>
      </c>
      <c r="I10" s="3">
        <v>1286</v>
      </c>
      <c r="J10" s="3">
        <v>1394</v>
      </c>
      <c r="K10" s="3">
        <v>1315</v>
      </c>
      <c r="L10" s="3">
        <v>1256</v>
      </c>
      <c r="M10" s="3">
        <v>1615</v>
      </c>
      <c r="N10" s="3">
        <v>1633</v>
      </c>
    </row>
    <row r="11" spans="1:14" ht="22.5" customHeight="1" x14ac:dyDescent="0.25">
      <c r="A11" s="23" t="s">
        <v>17</v>
      </c>
      <c r="B11" s="24"/>
      <c r="C11" s="9">
        <f>SUM(C5:C8,C10)</f>
        <v>5060611</v>
      </c>
      <c r="D11" s="9">
        <f>SUM(D5:D8,D10)</f>
        <v>4884801</v>
      </c>
      <c r="E11" s="9">
        <f t="shared" ref="E11:M11" si="0">SUM(E5:E8,E10)</f>
        <v>4475349</v>
      </c>
      <c r="F11" s="9">
        <f t="shared" si="0"/>
        <v>3785375</v>
      </c>
      <c r="G11" s="9">
        <f t="shared" si="0"/>
        <v>3357617</v>
      </c>
      <c r="H11" s="9">
        <f t="shared" si="0"/>
        <v>3418054</v>
      </c>
      <c r="I11" s="9">
        <f t="shared" si="0"/>
        <v>3715249</v>
      </c>
      <c r="J11" s="9">
        <f t="shared" si="0"/>
        <v>3821500</v>
      </c>
      <c r="K11" s="9">
        <f t="shared" si="0"/>
        <v>3641456</v>
      </c>
      <c r="L11" s="9">
        <f>SUM(L5:L8,L10)</f>
        <v>3920798</v>
      </c>
      <c r="M11" s="9">
        <f t="shared" si="0"/>
        <v>4059827</v>
      </c>
      <c r="N11" s="9">
        <f>SUM(N5:N8,N10)</f>
        <v>4418249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zoomScale="85" zoomScaleNormal="85" workbookViewId="0">
      <selection activeCell="E11" sqref="E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28515625" style="1" customWidth="1"/>
    <col min="15" max="16384" width="9.140625" style="1"/>
  </cols>
  <sheetData>
    <row r="2" spans="1:14" ht="42.75" customHeight="1" x14ac:dyDescent="0.2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32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5035157</v>
      </c>
      <c r="D5" s="3">
        <v>4625258</v>
      </c>
      <c r="E5" s="3">
        <v>4876213</v>
      </c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87296</v>
      </c>
      <c r="D7" s="3">
        <v>175929</v>
      </c>
      <c r="E7" s="3">
        <v>119642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8"/>
      <c r="B8" s="5" t="s">
        <v>16</v>
      </c>
      <c r="C8" s="3">
        <v>13388</v>
      </c>
      <c r="D8" s="3">
        <v>2500</v>
      </c>
      <c r="E8" s="3">
        <v>3090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1659</v>
      </c>
      <c r="D10" s="3">
        <v>1715</v>
      </c>
      <c r="E10" s="3">
        <v>1649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3" t="s">
        <v>17</v>
      </c>
      <c r="B11" s="24"/>
      <c r="C11" s="9">
        <f>SUM(C5:C8,C10)</f>
        <v>5137500</v>
      </c>
      <c r="D11" s="9">
        <f>SUM(D5:D8,D10)</f>
        <v>4805402</v>
      </c>
      <c r="E11" s="9">
        <f t="shared" ref="E11:M11" si="0">SUM(E5:E8,E10)</f>
        <v>5000594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>SUM(L5:L8,L10)</f>
        <v>0</v>
      </c>
      <c r="M11" s="9">
        <f t="shared" si="0"/>
        <v>0</v>
      </c>
      <c r="N11" s="9">
        <f>SUM(N5:N8,N10)</f>
        <v>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D15" sqref="D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22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4462243</v>
      </c>
      <c r="D5" s="3">
        <v>4463052</v>
      </c>
      <c r="E5" s="3">
        <v>4881250</v>
      </c>
      <c r="F5" s="3">
        <v>4331703.4000000004</v>
      </c>
      <c r="G5" s="3">
        <v>4272815</v>
      </c>
      <c r="H5" s="3">
        <v>3903316</v>
      </c>
      <c r="I5" s="3">
        <v>3752391</v>
      </c>
      <c r="J5" s="3">
        <v>4048354</v>
      </c>
      <c r="K5" s="3">
        <v>3969478</v>
      </c>
      <c r="L5" s="3">
        <v>4381467</v>
      </c>
      <c r="M5" s="3">
        <v>5117637</v>
      </c>
      <c r="N5" s="3">
        <v>5158263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126144</v>
      </c>
      <c r="D7" s="3">
        <v>139014</v>
      </c>
      <c r="E7" s="3">
        <v>85999</v>
      </c>
      <c r="F7" s="3">
        <v>146295</v>
      </c>
      <c r="G7" s="3">
        <v>204589</v>
      </c>
      <c r="H7" s="3">
        <v>125110.29999999994</v>
      </c>
      <c r="I7" s="3">
        <v>133412.4</v>
      </c>
      <c r="J7" s="3">
        <v>138427.25</v>
      </c>
      <c r="K7" s="3">
        <v>145709.79999999999</v>
      </c>
      <c r="L7" s="3">
        <v>147885.15</v>
      </c>
      <c r="M7" s="3">
        <v>147958</v>
      </c>
      <c r="N7" s="3">
        <v>188207</v>
      </c>
    </row>
    <row r="8" spans="1:14" ht="22.5" customHeight="1" x14ac:dyDescent="0.25">
      <c r="A8" s="18"/>
      <c r="B8" s="5" t="s">
        <v>16</v>
      </c>
      <c r="C8" s="3">
        <v>3976</v>
      </c>
      <c r="D8" s="3">
        <v>1324</v>
      </c>
      <c r="E8" s="3">
        <v>8986</v>
      </c>
      <c r="F8" s="3">
        <v>4291</v>
      </c>
      <c r="G8" s="3">
        <v>4505</v>
      </c>
      <c r="H8" s="3">
        <v>3540</v>
      </c>
      <c r="I8" s="3">
        <v>3442</v>
      </c>
      <c r="J8" s="3">
        <v>4961</v>
      </c>
      <c r="K8" s="3">
        <v>4036</v>
      </c>
      <c r="L8" s="3">
        <v>4088</v>
      </c>
      <c r="M8" s="3">
        <v>5897</v>
      </c>
      <c r="N8" s="3">
        <v>5101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1828</v>
      </c>
      <c r="D10" s="3">
        <v>1942</v>
      </c>
      <c r="E10" s="3">
        <v>1821</v>
      </c>
      <c r="F10" s="3">
        <v>1611</v>
      </c>
      <c r="G10" s="3">
        <v>2224</v>
      </c>
      <c r="H10" s="3">
        <v>2211</v>
      </c>
      <c r="I10" s="3">
        <v>2138</v>
      </c>
      <c r="J10" s="3">
        <v>2328</v>
      </c>
      <c r="K10" s="3">
        <v>2150</v>
      </c>
      <c r="L10" s="3">
        <v>2552</v>
      </c>
      <c r="M10" s="3">
        <v>2675</v>
      </c>
      <c r="N10" s="3">
        <v>2392</v>
      </c>
    </row>
    <row r="11" spans="1:14" ht="22.5" customHeight="1" x14ac:dyDescent="0.25">
      <c r="A11" s="23" t="s">
        <v>17</v>
      </c>
      <c r="B11" s="24"/>
      <c r="C11" s="9">
        <f>SUM(C5:C8,C10)</f>
        <v>4594191</v>
      </c>
      <c r="D11" s="9">
        <f t="shared" ref="D11:N11" si="0">SUM(D5:D8,D10)</f>
        <v>4605332</v>
      </c>
      <c r="E11" s="9">
        <f t="shared" si="0"/>
        <v>4978056</v>
      </c>
      <c r="F11" s="9">
        <f t="shared" si="0"/>
        <v>4483900.4000000004</v>
      </c>
      <c r="G11" s="9">
        <f t="shared" si="0"/>
        <v>4484133</v>
      </c>
      <c r="H11" s="9">
        <f t="shared" si="0"/>
        <v>4034177.3</v>
      </c>
      <c r="I11" s="9">
        <f t="shared" si="0"/>
        <v>3891383.4</v>
      </c>
      <c r="J11" s="9">
        <f t="shared" si="0"/>
        <v>4194070.25</v>
      </c>
      <c r="K11" s="9">
        <f t="shared" si="0"/>
        <v>4121373.8</v>
      </c>
      <c r="L11" s="9">
        <f t="shared" si="0"/>
        <v>4535992.1500000004</v>
      </c>
      <c r="M11" s="9">
        <f t="shared" si="0"/>
        <v>5274167</v>
      </c>
      <c r="N11" s="9">
        <f t="shared" si="0"/>
        <v>5353963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22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5225613</v>
      </c>
      <c r="D5" s="3">
        <v>4794060</v>
      </c>
      <c r="E5" s="3">
        <v>4816866</v>
      </c>
      <c r="F5" s="3">
        <v>4255364</v>
      </c>
      <c r="G5" s="3">
        <v>4049085</v>
      </c>
      <c r="H5" s="3">
        <v>3485087</v>
      </c>
      <c r="I5" s="3">
        <v>4036673</v>
      </c>
      <c r="J5" s="3">
        <v>3986411</v>
      </c>
      <c r="K5" s="3">
        <v>4639853</v>
      </c>
      <c r="L5" s="3">
        <v>4256310</v>
      </c>
      <c r="M5" s="3">
        <v>4508363</v>
      </c>
      <c r="N5" s="3">
        <v>4662261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284206</v>
      </c>
      <c r="D7" s="3">
        <v>197468</v>
      </c>
      <c r="E7" s="3">
        <v>181768</v>
      </c>
      <c r="F7" s="3">
        <v>241463</v>
      </c>
      <c r="G7" s="3">
        <v>153105</v>
      </c>
      <c r="H7" s="3">
        <v>144239</v>
      </c>
      <c r="I7" s="3">
        <v>176407</v>
      </c>
      <c r="J7" s="3">
        <v>184181</v>
      </c>
      <c r="K7" s="3">
        <v>131845</v>
      </c>
      <c r="L7" s="3">
        <v>186574</v>
      </c>
      <c r="M7" s="3">
        <v>260095</v>
      </c>
      <c r="N7" s="3">
        <v>287757</v>
      </c>
    </row>
    <row r="8" spans="1:14" ht="22.5" customHeight="1" x14ac:dyDescent="0.25">
      <c r="A8" s="18"/>
      <c r="B8" s="5" t="s">
        <v>16</v>
      </c>
      <c r="C8" s="3">
        <v>4784</v>
      </c>
      <c r="D8" s="3">
        <v>3377</v>
      </c>
      <c r="E8" s="3">
        <v>3824</v>
      </c>
      <c r="F8" s="3">
        <v>4732</v>
      </c>
      <c r="G8" s="3">
        <v>3603</v>
      </c>
      <c r="H8" s="3">
        <v>3944</v>
      </c>
      <c r="I8" s="3">
        <v>3891</v>
      </c>
      <c r="J8" s="3">
        <v>4073</v>
      </c>
      <c r="K8" s="3">
        <v>4295</v>
      </c>
      <c r="L8" s="3">
        <v>4851</v>
      </c>
      <c r="M8" s="3">
        <v>5225</v>
      </c>
      <c r="N8" s="3">
        <v>4735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3101</v>
      </c>
      <c r="D10" s="3">
        <v>2894</v>
      </c>
      <c r="E10" s="3">
        <v>2746</v>
      </c>
      <c r="F10" s="3">
        <v>2664</v>
      </c>
      <c r="G10" s="3">
        <v>2577</v>
      </c>
      <c r="H10" s="3">
        <v>2120</v>
      </c>
      <c r="I10" s="3">
        <v>2649</v>
      </c>
      <c r="J10" s="3">
        <v>2623</v>
      </c>
      <c r="K10" s="3">
        <v>2500</v>
      </c>
      <c r="L10" s="3">
        <v>2769</v>
      </c>
      <c r="M10" s="3">
        <v>1808</v>
      </c>
      <c r="N10" s="3">
        <v>2977</v>
      </c>
    </row>
    <row r="11" spans="1:14" ht="22.5" customHeight="1" x14ac:dyDescent="0.25">
      <c r="A11" s="23" t="s">
        <v>17</v>
      </c>
      <c r="B11" s="24"/>
      <c r="C11" s="9">
        <f>SUM(C5:C8,C10)</f>
        <v>5517704</v>
      </c>
      <c r="D11" s="9">
        <f t="shared" ref="D11:N11" si="0">SUM(D5:D8,D10)</f>
        <v>4997799</v>
      </c>
      <c r="E11" s="9">
        <f t="shared" si="0"/>
        <v>5005204</v>
      </c>
      <c r="F11" s="9">
        <f t="shared" si="0"/>
        <v>4504223</v>
      </c>
      <c r="G11" s="9">
        <f t="shared" si="0"/>
        <v>4208370</v>
      </c>
      <c r="H11" s="9">
        <f t="shared" si="0"/>
        <v>3635390</v>
      </c>
      <c r="I11" s="9">
        <f t="shared" si="0"/>
        <v>4219620</v>
      </c>
      <c r="J11" s="9">
        <f t="shared" si="0"/>
        <v>4177288</v>
      </c>
      <c r="K11" s="9">
        <f t="shared" si="0"/>
        <v>4778493</v>
      </c>
      <c r="L11" s="9">
        <f>SUM(L5:L8,L10)</f>
        <v>4450504</v>
      </c>
      <c r="M11" s="9">
        <f t="shared" si="0"/>
        <v>4775491</v>
      </c>
      <c r="N11" s="9">
        <f t="shared" si="0"/>
        <v>4957730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5" zoomScaleNormal="85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22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4258349</v>
      </c>
      <c r="D5" s="3">
        <v>3855524</v>
      </c>
      <c r="E5" s="3">
        <v>3879983</v>
      </c>
      <c r="F5" s="3">
        <v>4332111</v>
      </c>
      <c r="G5" s="3">
        <v>3781763</v>
      </c>
      <c r="H5" s="3">
        <v>3492863</v>
      </c>
      <c r="I5" s="3">
        <v>3570949</v>
      </c>
      <c r="J5" s="3">
        <v>3866420</v>
      </c>
      <c r="K5" s="3">
        <v>3764788</v>
      </c>
      <c r="L5" s="3">
        <v>3990394</v>
      </c>
      <c r="M5" s="3">
        <v>3692715</v>
      </c>
      <c r="N5" s="3">
        <v>5039307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337882</v>
      </c>
      <c r="D7" s="3">
        <v>261295</v>
      </c>
      <c r="E7" s="3">
        <v>239450</v>
      </c>
      <c r="F7" s="3">
        <v>157924</v>
      </c>
      <c r="G7" s="3">
        <v>143399</v>
      </c>
      <c r="H7" s="3">
        <v>138264</v>
      </c>
      <c r="I7" s="3">
        <v>161114</v>
      </c>
      <c r="J7" s="3">
        <v>159131</v>
      </c>
      <c r="K7" s="3">
        <v>131162</v>
      </c>
      <c r="L7" s="3">
        <v>165146</v>
      </c>
      <c r="M7" s="3">
        <v>254727</v>
      </c>
      <c r="N7" s="3">
        <v>286937</v>
      </c>
    </row>
    <row r="8" spans="1:14" ht="22.5" customHeight="1" x14ac:dyDescent="0.25">
      <c r="A8" s="18"/>
      <c r="B8" s="5" t="s">
        <v>16</v>
      </c>
      <c r="C8" s="3">
        <v>4919</v>
      </c>
      <c r="D8" s="3">
        <v>3569</v>
      </c>
      <c r="E8" s="3">
        <v>4646</v>
      </c>
      <c r="F8" s="3">
        <v>4072</v>
      </c>
      <c r="G8" s="3">
        <v>4112</v>
      </c>
      <c r="H8" s="3">
        <v>3492</v>
      </c>
      <c r="I8" s="3">
        <v>3921</v>
      </c>
      <c r="J8" s="3">
        <v>4494</v>
      </c>
      <c r="K8" s="3">
        <v>2991</v>
      </c>
      <c r="L8" s="3">
        <v>3915</v>
      </c>
      <c r="M8" s="3">
        <v>4661</v>
      </c>
      <c r="N8" s="3">
        <v>4755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2761</v>
      </c>
      <c r="D10" s="3">
        <v>2774</v>
      </c>
      <c r="E10" s="3">
        <v>2966</v>
      </c>
      <c r="F10" s="3">
        <v>2817</v>
      </c>
      <c r="G10" s="3">
        <v>2485</v>
      </c>
      <c r="H10" s="3">
        <v>2429</v>
      </c>
      <c r="I10" s="3">
        <v>2042</v>
      </c>
      <c r="J10" s="3">
        <v>3059</v>
      </c>
      <c r="K10" s="3">
        <v>2027</v>
      </c>
      <c r="L10" s="3">
        <v>1668</v>
      </c>
      <c r="M10" s="3">
        <v>1522</v>
      </c>
      <c r="N10" s="3">
        <v>2170</v>
      </c>
    </row>
    <row r="11" spans="1:14" ht="22.5" customHeight="1" x14ac:dyDescent="0.25">
      <c r="A11" s="23" t="s">
        <v>17</v>
      </c>
      <c r="B11" s="24"/>
      <c r="C11" s="9">
        <f>SUM(C5:C8,C10)</f>
        <v>4603911</v>
      </c>
      <c r="D11" s="9">
        <f t="shared" ref="D11:N11" si="0">SUM(D5:D8,D10)</f>
        <v>4123162</v>
      </c>
      <c r="E11" s="9">
        <f t="shared" si="0"/>
        <v>4127045</v>
      </c>
      <c r="F11" s="9">
        <f t="shared" si="0"/>
        <v>4496924</v>
      </c>
      <c r="G11" s="9">
        <f t="shared" si="0"/>
        <v>3931759</v>
      </c>
      <c r="H11" s="9">
        <f t="shared" si="0"/>
        <v>3637048</v>
      </c>
      <c r="I11" s="9">
        <f t="shared" si="0"/>
        <v>3738026</v>
      </c>
      <c r="J11" s="9">
        <f t="shared" si="0"/>
        <v>4033104</v>
      </c>
      <c r="K11" s="9">
        <f t="shared" si="0"/>
        <v>3900968</v>
      </c>
      <c r="L11" s="9">
        <f>SUM(L5:L8,L10)</f>
        <v>4161123</v>
      </c>
      <c r="M11" s="9">
        <f t="shared" si="0"/>
        <v>3953625</v>
      </c>
      <c r="N11" s="9">
        <f t="shared" si="0"/>
        <v>5333169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N10" sqref="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22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4511236</v>
      </c>
      <c r="D5" s="3">
        <v>4593962</v>
      </c>
      <c r="E5" s="3">
        <v>4110870</v>
      </c>
      <c r="F5" s="3">
        <v>4133893</v>
      </c>
      <c r="G5" s="3">
        <v>4226063</v>
      </c>
      <c r="H5" s="3">
        <v>3362169</v>
      </c>
      <c r="I5" s="3">
        <v>3881446</v>
      </c>
      <c r="J5" s="3">
        <v>3580217</v>
      </c>
      <c r="K5" s="3">
        <v>3629411</v>
      </c>
      <c r="L5" s="3">
        <v>3574644</v>
      </c>
      <c r="M5" s="3">
        <v>3916501</v>
      </c>
      <c r="N5" s="3">
        <v>4575926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402913</v>
      </c>
      <c r="D7" s="3">
        <v>164050</v>
      </c>
      <c r="E7" s="3">
        <v>220785</v>
      </c>
      <c r="F7" s="3">
        <v>168214</v>
      </c>
      <c r="G7" s="3">
        <v>106603</v>
      </c>
      <c r="H7" s="3">
        <v>141133</v>
      </c>
      <c r="I7" s="3">
        <v>153842</v>
      </c>
      <c r="J7" s="3">
        <v>139144</v>
      </c>
      <c r="K7" s="3">
        <v>186946</v>
      </c>
      <c r="L7" s="3">
        <v>168162</v>
      </c>
      <c r="M7" s="3">
        <v>174037</v>
      </c>
      <c r="N7" s="3">
        <v>243553</v>
      </c>
    </row>
    <row r="8" spans="1:14" ht="22.5" customHeight="1" x14ac:dyDescent="0.25">
      <c r="A8" s="18"/>
      <c r="B8" s="5" t="s">
        <v>16</v>
      </c>
      <c r="C8" s="3">
        <v>4549</v>
      </c>
      <c r="D8" s="3">
        <v>2780</v>
      </c>
      <c r="E8" s="3">
        <v>2374</v>
      </c>
      <c r="F8" s="3">
        <v>1344</v>
      </c>
      <c r="G8" s="3">
        <v>1436</v>
      </c>
      <c r="H8" s="3">
        <v>1353</v>
      </c>
      <c r="I8" s="3">
        <v>1788</v>
      </c>
      <c r="J8" s="3">
        <v>2226</v>
      </c>
      <c r="K8" s="3">
        <v>1958</v>
      </c>
      <c r="L8" s="3">
        <v>2804</v>
      </c>
      <c r="M8" s="3">
        <v>2976</v>
      </c>
      <c r="N8" s="3">
        <v>3382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2116</v>
      </c>
      <c r="D10" s="3">
        <v>1860</v>
      </c>
      <c r="E10" s="3">
        <v>2716</v>
      </c>
      <c r="F10" s="3">
        <v>2117</v>
      </c>
      <c r="G10" s="3">
        <v>1658</v>
      </c>
      <c r="H10" s="3">
        <v>1949</v>
      </c>
      <c r="I10" s="3">
        <v>2028</v>
      </c>
      <c r="J10" s="3">
        <v>2920</v>
      </c>
      <c r="K10" s="3">
        <v>1092</v>
      </c>
      <c r="L10" s="3">
        <v>1123</v>
      </c>
      <c r="M10" s="3">
        <v>2472</v>
      </c>
      <c r="N10" s="3">
        <v>1304</v>
      </c>
    </row>
    <row r="11" spans="1:14" ht="22.5" customHeight="1" x14ac:dyDescent="0.25">
      <c r="A11" s="23" t="s">
        <v>17</v>
      </c>
      <c r="B11" s="24"/>
      <c r="C11" s="9">
        <f>SUM(C5:C8,C10)</f>
        <v>4920814</v>
      </c>
      <c r="D11" s="9">
        <f t="shared" ref="D11:N11" si="0">SUM(D5:D8,D10)</f>
        <v>4762652</v>
      </c>
      <c r="E11" s="9">
        <f t="shared" si="0"/>
        <v>4336745</v>
      </c>
      <c r="F11" s="9">
        <f t="shared" si="0"/>
        <v>4305568</v>
      </c>
      <c r="G11" s="9">
        <f t="shared" ref="G11" si="1">SUM(G5:G8,G10)</f>
        <v>4335760</v>
      </c>
      <c r="H11" s="9">
        <f t="shared" si="0"/>
        <v>3506604</v>
      </c>
      <c r="I11" s="9">
        <f t="shared" ref="I11:J11" si="2">SUM(I5:I8,I10)</f>
        <v>4039104</v>
      </c>
      <c r="J11" s="9">
        <f t="shared" si="2"/>
        <v>3724507</v>
      </c>
      <c r="K11" s="9">
        <f t="shared" si="0"/>
        <v>3819407</v>
      </c>
      <c r="L11" s="9">
        <f>SUM(L5:L8,L10)</f>
        <v>3746733</v>
      </c>
      <c r="M11" s="9">
        <f t="shared" si="0"/>
        <v>4095986</v>
      </c>
      <c r="N11" s="9">
        <f t="shared" si="0"/>
        <v>4824165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N10" sqref="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7" t="s">
        <v>22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13</v>
      </c>
      <c r="C5" s="3">
        <v>4415813</v>
      </c>
      <c r="D5" s="3">
        <v>3971858</v>
      </c>
      <c r="E5" s="3">
        <v>4423539</v>
      </c>
      <c r="F5" s="3">
        <v>3878751</v>
      </c>
      <c r="G5" s="3">
        <v>3538775</v>
      </c>
      <c r="H5" s="3">
        <v>3655944</v>
      </c>
      <c r="I5" s="3">
        <v>3766688</v>
      </c>
      <c r="J5" s="3">
        <v>3828385</v>
      </c>
      <c r="K5" s="3">
        <v>3718483</v>
      </c>
      <c r="L5" s="3">
        <v>3689424</v>
      </c>
      <c r="M5" s="3">
        <v>3730471</v>
      </c>
      <c r="N5" s="3">
        <v>3791971</v>
      </c>
    </row>
    <row r="6" spans="1:14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332077</v>
      </c>
      <c r="D7" s="3">
        <v>234364</v>
      </c>
      <c r="E7" s="3">
        <v>280771</v>
      </c>
      <c r="F7" s="3">
        <v>203522</v>
      </c>
      <c r="G7" s="3">
        <v>146326</v>
      </c>
      <c r="H7" s="3">
        <v>83288</v>
      </c>
      <c r="I7" s="3">
        <v>229540</v>
      </c>
      <c r="J7" s="3">
        <v>144733</v>
      </c>
      <c r="K7" s="3">
        <v>114454</v>
      </c>
      <c r="L7" s="3">
        <v>145242</v>
      </c>
      <c r="M7" s="3">
        <v>92961</v>
      </c>
      <c r="N7" s="3">
        <v>163221</v>
      </c>
    </row>
    <row r="8" spans="1:14" ht="22.5" customHeight="1" x14ac:dyDescent="0.25">
      <c r="A8" s="18"/>
      <c r="B8" s="5" t="s">
        <v>16</v>
      </c>
      <c r="C8" s="3">
        <v>3726</v>
      </c>
      <c r="D8" s="3">
        <v>2678</v>
      </c>
      <c r="E8" s="3">
        <v>3060</v>
      </c>
      <c r="F8" s="3">
        <v>3016</v>
      </c>
      <c r="G8" s="3">
        <v>3515</v>
      </c>
      <c r="H8" s="3">
        <v>3130</v>
      </c>
      <c r="I8" s="3">
        <v>3410</v>
      </c>
      <c r="J8" s="3">
        <v>3398</v>
      </c>
      <c r="K8" s="3">
        <v>2780</v>
      </c>
      <c r="L8" s="3">
        <v>3665</v>
      </c>
      <c r="M8" s="3">
        <v>4257</v>
      </c>
      <c r="N8" s="3">
        <v>2884</v>
      </c>
    </row>
    <row r="9" spans="1:1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2516</v>
      </c>
      <c r="D10" s="3">
        <v>1992</v>
      </c>
      <c r="E10" s="3">
        <v>3298</v>
      </c>
      <c r="F10" s="3">
        <v>2433</v>
      </c>
      <c r="G10" s="3">
        <v>1892</v>
      </c>
      <c r="H10" s="3">
        <v>2194</v>
      </c>
      <c r="I10" s="3">
        <v>2265</v>
      </c>
      <c r="J10" s="3">
        <v>2567</v>
      </c>
      <c r="K10" s="3">
        <v>2592</v>
      </c>
      <c r="L10" s="3">
        <v>2944</v>
      </c>
      <c r="M10" s="3">
        <v>992</v>
      </c>
      <c r="N10" s="3">
        <v>992</v>
      </c>
    </row>
    <row r="11" spans="1:14" ht="22.5" customHeight="1" x14ac:dyDescent="0.25">
      <c r="A11" s="23" t="s">
        <v>17</v>
      </c>
      <c r="B11" s="24"/>
      <c r="C11" s="9">
        <f>SUM(C5:C8,C10)</f>
        <v>4754132</v>
      </c>
      <c r="D11" s="9">
        <f t="shared" ref="D11:N11" si="0">SUM(D5:D8,D10)</f>
        <v>4210892</v>
      </c>
      <c r="E11" s="9">
        <f t="shared" si="0"/>
        <v>4710668</v>
      </c>
      <c r="F11" s="9">
        <f t="shared" si="0"/>
        <v>4087722</v>
      </c>
      <c r="G11" s="9">
        <f t="shared" si="0"/>
        <v>3690508</v>
      </c>
      <c r="H11" s="9">
        <f t="shared" si="0"/>
        <v>3744556</v>
      </c>
      <c r="I11" s="9">
        <f t="shared" si="0"/>
        <v>4001903</v>
      </c>
      <c r="J11" s="9">
        <f t="shared" si="0"/>
        <v>3979083</v>
      </c>
      <c r="K11" s="9">
        <f t="shared" si="0"/>
        <v>3838309</v>
      </c>
      <c r="L11" s="9">
        <f>SUM(L5:L8,L10)</f>
        <v>3841275</v>
      </c>
      <c r="M11" s="9">
        <f t="shared" si="0"/>
        <v>3828681</v>
      </c>
      <c r="N11" s="9">
        <f t="shared" si="0"/>
        <v>3959068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zoomScale="70" zoomScaleNormal="70" workbookViewId="0">
      <selection activeCell="A34" sqref="A3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28515625" style="1" customWidth="1"/>
    <col min="15" max="15" width="9.140625" style="11"/>
    <col min="16" max="16" width="9.140625" style="1"/>
    <col min="17" max="17" width="10.42578125" style="14" bestFit="1" customWidth="1"/>
    <col min="18" max="16384" width="9.140625" style="1"/>
  </cols>
  <sheetData>
    <row r="2" spans="1:17" ht="42.7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2"/>
      <c r="Q3" s="12"/>
    </row>
    <row r="4" spans="1:17" ht="22.5" customHeight="1" x14ac:dyDescent="0.25">
      <c r="A4" s="17" t="s">
        <v>22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Q4" s="11"/>
    </row>
    <row r="5" spans="1:17" ht="22.5" customHeight="1" x14ac:dyDescent="0.25">
      <c r="A5" s="18"/>
      <c r="B5" s="5" t="s">
        <v>13</v>
      </c>
      <c r="C5" s="3">
        <v>3996927</v>
      </c>
      <c r="D5" s="3">
        <v>4400346</v>
      </c>
      <c r="E5" s="3">
        <v>4628378</v>
      </c>
      <c r="F5" s="3">
        <v>3809171</v>
      </c>
      <c r="G5" s="3">
        <v>3058298</v>
      </c>
      <c r="H5" s="3">
        <v>2787503</v>
      </c>
      <c r="I5" s="3">
        <v>3308422</v>
      </c>
      <c r="J5" s="3">
        <v>3994150</v>
      </c>
      <c r="K5" s="3">
        <v>3305198</v>
      </c>
      <c r="L5" s="3">
        <v>3958749</v>
      </c>
      <c r="M5" s="3">
        <v>3962295</v>
      </c>
      <c r="N5" s="3">
        <v>3855502</v>
      </c>
      <c r="O5" s="11">
        <f>N5/M5</f>
        <v>0.9730476907953598</v>
      </c>
      <c r="Q5" s="13">
        <f>AVERAGE(C5:N5)</f>
        <v>3755411.5833333335</v>
      </c>
    </row>
    <row r="6" spans="1:17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Q6" s="13"/>
    </row>
    <row r="7" spans="1:17" ht="22.5" customHeight="1" x14ac:dyDescent="0.25">
      <c r="A7" s="18"/>
      <c r="B7" s="5" t="s">
        <v>15</v>
      </c>
      <c r="C7" s="3">
        <v>79464</v>
      </c>
      <c r="D7" s="3">
        <v>91393</v>
      </c>
      <c r="E7" s="3">
        <v>100759</v>
      </c>
      <c r="F7" s="3">
        <v>62757</v>
      </c>
      <c r="G7" s="3">
        <v>64402</v>
      </c>
      <c r="H7" s="3">
        <v>164448</v>
      </c>
      <c r="I7" s="3">
        <v>152228</v>
      </c>
      <c r="J7" s="3">
        <v>170934</v>
      </c>
      <c r="K7" s="3">
        <v>113397</v>
      </c>
      <c r="L7" s="3">
        <v>103009</v>
      </c>
      <c r="M7" s="3">
        <v>85288</v>
      </c>
      <c r="N7" s="3">
        <v>218513</v>
      </c>
      <c r="O7" s="11">
        <f t="shared" ref="O7:O8" si="0">N7/M7</f>
        <v>2.5620603132914361</v>
      </c>
      <c r="Q7" s="13">
        <f t="shared" ref="Q7:Q10" si="1">AVERAGE(C7:N7)</f>
        <v>117216</v>
      </c>
    </row>
    <row r="8" spans="1:17" ht="22.5" customHeight="1" x14ac:dyDescent="0.25">
      <c r="A8" s="18"/>
      <c r="B8" s="5" t="s">
        <v>16</v>
      </c>
      <c r="C8" s="3">
        <v>4804</v>
      </c>
      <c r="D8" s="3">
        <v>3255</v>
      </c>
      <c r="E8" s="3">
        <v>2081</v>
      </c>
      <c r="F8" s="3">
        <v>3021</v>
      </c>
      <c r="G8" s="3">
        <v>7263</v>
      </c>
      <c r="H8" s="3">
        <v>979</v>
      </c>
      <c r="I8" s="3">
        <v>5448</v>
      </c>
      <c r="J8" s="3">
        <v>3980</v>
      </c>
      <c r="K8" s="3">
        <v>3431</v>
      </c>
      <c r="L8" s="3">
        <v>4175</v>
      </c>
      <c r="M8" s="3">
        <v>4172</v>
      </c>
      <c r="N8" s="3">
        <v>4313</v>
      </c>
      <c r="O8" s="11">
        <f t="shared" si="0"/>
        <v>1.0337967401725792</v>
      </c>
      <c r="Q8" s="13">
        <f t="shared" si="1"/>
        <v>3910.1666666666665</v>
      </c>
    </row>
    <row r="9" spans="1:17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Q9" s="13"/>
    </row>
    <row r="10" spans="1:17" ht="22.5" customHeight="1" x14ac:dyDescent="0.25">
      <c r="A10" s="19"/>
      <c r="B10" s="4"/>
      <c r="C10" s="3">
        <v>898</v>
      </c>
      <c r="D10" s="3">
        <v>892</v>
      </c>
      <c r="E10" s="3">
        <v>1154</v>
      </c>
      <c r="F10" s="3">
        <v>1098</v>
      </c>
      <c r="G10" s="3">
        <v>1452</v>
      </c>
      <c r="H10" s="3">
        <v>1235</v>
      </c>
      <c r="I10" s="3">
        <v>1867</v>
      </c>
      <c r="J10" s="3">
        <v>1526</v>
      </c>
      <c r="K10" s="3">
        <v>1426</v>
      </c>
      <c r="L10" s="3">
        <v>1179</v>
      </c>
      <c r="M10" s="3">
        <v>1002</v>
      </c>
      <c r="N10" s="3">
        <v>2208</v>
      </c>
      <c r="O10" s="11">
        <f>N10/M10</f>
        <v>2.2035928143712575</v>
      </c>
      <c r="Q10" s="13">
        <f t="shared" si="1"/>
        <v>1328.0833333333333</v>
      </c>
    </row>
    <row r="11" spans="1:17" ht="22.5" customHeight="1" x14ac:dyDescent="0.25">
      <c r="A11" s="23" t="s">
        <v>17</v>
      </c>
      <c r="B11" s="24"/>
      <c r="C11" s="9">
        <f>SUM(C5:C8,C10)</f>
        <v>4082093</v>
      </c>
      <c r="D11" s="9">
        <f t="shared" ref="D11:N11" si="2">SUM(D5:D8,D10)</f>
        <v>4495886</v>
      </c>
      <c r="E11" s="9">
        <f t="shared" si="2"/>
        <v>4732372</v>
      </c>
      <c r="F11" s="9">
        <f t="shared" si="2"/>
        <v>3876047</v>
      </c>
      <c r="G11" s="9">
        <f t="shared" si="2"/>
        <v>3131415</v>
      </c>
      <c r="H11" s="9">
        <f t="shared" si="2"/>
        <v>2954165</v>
      </c>
      <c r="I11" s="9">
        <f t="shared" si="2"/>
        <v>3467965</v>
      </c>
      <c r="J11" s="9">
        <f t="shared" si="2"/>
        <v>4170590</v>
      </c>
      <c r="K11" s="9">
        <f t="shared" si="2"/>
        <v>3423452</v>
      </c>
      <c r="L11" s="9">
        <f>SUM(L5:L8,L10)</f>
        <v>4067112</v>
      </c>
      <c r="M11" s="9">
        <f t="shared" si="2"/>
        <v>4052757</v>
      </c>
      <c r="N11" s="9">
        <f t="shared" si="2"/>
        <v>4080536</v>
      </c>
      <c r="Q11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topLeftCell="B1"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28515625" style="1" customWidth="1"/>
    <col min="7" max="7" width="20.28515625" style="1" hidden="1" customWidth="1"/>
    <col min="8" max="8" width="20.28515625" style="1" customWidth="1"/>
    <col min="9" max="9" width="20.28515625" style="1" hidden="1" customWidth="1"/>
    <col min="10" max="10" width="20.28515625" style="1" customWidth="1"/>
    <col min="11" max="11" width="20.28515625" style="1" hidden="1" customWidth="1"/>
    <col min="12" max="12" width="20.28515625" style="1" customWidth="1"/>
    <col min="13" max="13" width="20.28515625" style="1" hidden="1" customWidth="1"/>
    <col min="14" max="14" width="20.28515625" style="1" customWidth="1"/>
    <col min="15" max="15" width="20.28515625" style="1" hidden="1" customWidth="1"/>
    <col min="16" max="16" width="20.28515625" style="1" customWidth="1"/>
    <col min="17" max="17" width="20.28515625" style="1" hidden="1" customWidth="1"/>
    <col min="18" max="18" width="20.28515625" style="1" customWidth="1"/>
    <col min="19" max="19" width="20.28515625" style="1" hidden="1" customWidth="1"/>
    <col min="20" max="20" width="20.28515625" style="1" customWidth="1"/>
    <col min="21" max="21" width="20.28515625" style="1" hidden="1" customWidth="1"/>
    <col min="22" max="22" width="20.28515625" style="1" customWidth="1"/>
    <col min="23" max="23" width="9.140625" style="11"/>
    <col min="24" max="16384" width="9.140625" style="1"/>
  </cols>
  <sheetData>
    <row r="2" spans="1:23" ht="42.75" customHeight="1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/>
      <c r="H3" s="8" t="s">
        <v>5</v>
      </c>
      <c r="I3" s="8"/>
      <c r="J3" s="8" t="s">
        <v>6</v>
      </c>
      <c r="K3" s="8"/>
      <c r="L3" s="8" t="s">
        <v>7</v>
      </c>
      <c r="M3" s="8"/>
      <c r="N3" s="8" t="s">
        <v>8</v>
      </c>
      <c r="O3" s="8"/>
      <c r="P3" s="8" t="s">
        <v>9</v>
      </c>
      <c r="Q3" s="8"/>
      <c r="R3" s="8" t="s">
        <v>10</v>
      </c>
      <c r="S3" s="8"/>
      <c r="T3" s="8" t="s">
        <v>11</v>
      </c>
      <c r="U3" s="8"/>
      <c r="V3" s="8" t="s">
        <v>12</v>
      </c>
      <c r="W3" s="12"/>
    </row>
    <row r="4" spans="1:23" ht="22.5" customHeight="1" x14ac:dyDescent="0.25">
      <c r="A4" s="17" t="s">
        <v>30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11" t="e">
        <f>J4/H4</f>
        <v>#DIV/0!</v>
      </c>
    </row>
    <row r="5" spans="1:23" ht="22.5" customHeight="1" x14ac:dyDescent="0.25">
      <c r="A5" s="18"/>
      <c r="B5" s="5" t="s">
        <v>13</v>
      </c>
      <c r="C5" s="3">
        <v>4173761</v>
      </c>
      <c r="D5" s="3">
        <v>4119131</v>
      </c>
      <c r="E5" s="3">
        <v>4557189</v>
      </c>
      <c r="F5" s="3">
        <v>3626580</v>
      </c>
      <c r="G5" s="3">
        <v>0.80287758150001665</v>
      </c>
      <c r="H5" s="3">
        <v>3084185</v>
      </c>
      <c r="I5" s="3">
        <v>0.91145565278465346</v>
      </c>
      <c r="J5" s="3">
        <v>2210263</v>
      </c>
      <c r="K5" s="3">
        <v>1.1868765701776822</v>
      </c>
      <c r="L5" s="3">
        <v>3073459</v>
      </c>
      <c r="M5" s="3">
        <v>1.2072673921283319</v>
      </c>
      <c r="N5" s="3">
        <v>3199202</v>
      </c>
      <c r="O5" s="3">
        <v>0.82750973298448982</v>
      </c>
      <c r="P5" s="3">
        <v>3179571</v>
      </c>
      <c r="Q5" s="3">
        <v>1.1977342960996589</v>
      </c>
      <c r="R5" s="3">
        <v>3318981</v>
      </c>
      <c r="S5" s="3">
        <v>1.0008957375170793</v>
      </c>
      <c r="T5" s="3">
        <v>3724955</v>
      </c>
      <c r="U5" s="3">
        <v>0.9730476907953598</v>
      </c>
      <c r="V5" s="3">
        <v>4509088</v>
      </c>
      <c r="W5" s="11">
        <f>'2021'!C5/'2020'!V5</f>
        <v>0.93913137202024</v>
      </c>
    </row>
    <row r="6" spans="1:23" ht="22.5" customHeight="1" x14ac:dyDescent="0.25">
      <c r="A6" s="18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1" t="e">
        <f t="shared" ref="W6" si="0">D6/C6</f>
        <v>#DIV/0!</v>
      </c>
    </row>
    <row r="7" spans="1:23" ht="22.5" customHeight="1" x14ac:dyDescent="0.25">
      <c r="A7" s="18"/>
      <c r="B7" s="5" t="s">
        <v>15</v>
      </c>
      <c r="C7" s="3">
        <v>153546</v>
      </c>
      <c r="D7" s="3">
        <v>149840</v>
      </c>
      <c r="E7" s="3">
        <v>149706</v>
      </c>
      <c r="F7" s="3">
        <v>68671</v>
      </c>
      <c r="G7" s="3">
        <v>1.026212215370397</v>
      </c>
      <c r="H7" s="3">
        <v>56092</v>
      </c>
      <c r="I7" s="3">
        <v>2.5534610726374956</v>
      </c>
      <c r="J7" s="3">
        <v>133210</v>
      </c>
      <c r="K7" s="3">
        <v>0.92569079587468384</v>
      </c>
      <c r="L7" s="3">
        <v>128875</v>
      </c>
      <c r="M7" s="3">
        <v>1.1228814672727752</v>
      </c>
      <c r="N7" s="3">
        <v>119439</v>
      </c>
      <c r="O7" s="3">
        <v>0.66339639860998978</v>
      </c>
      <c r="P7" s="3">
        <v>120851</v>
      </c>
      <c r="Q7" s="3">
        <v>0.90839263825321659</v>
      </c>
      <c r="R7" s="3">
        <v>102099</v>
      </c>
      <c r="S7" s="3">
        <v>0.82796648836509434</v>
      </c>
      <c r="T7" s="3">
        <v>115606</v>
      </c>
      <c r="U7" s="3">
        <v>2.5620603132914361</v>
      </c>
      <c r="V7" s="3">
        <v>112804</v>
      </c>
      <c r="W7" s="11">
        <f>'2021'!C7/'2020'!V7</f>
        <v>0.89508350767703271</v>
      </c>
    </row>
    <row r="8" spans="1:23" ht="22.5" customHeight="1" x14ac:dyDescent="0.25">
      <c r="A8" s="18"/>
      <c r="B8" s="5" t="s">
        <v>16</v>
      </c>
      <c r="C8" s="3">
        <v>2810</v>
      </c>
      <c r="D8" s="3">
        <v>2636</v>
      </c>
      <c r="E8" s="3">
        <v>4215</v>
      </c>
      <c r="F8" s="3">
        <v>5776</v>
      </c>
      <c r="G8" s="3">
        <v>2.4041708043694139</v>
      </c>
      <c r="H8" s="3">
        <v>3169</v>
      </c>
      <c r="I8" s="3">
        <v>0.13479278535040617</v>
      </c>
      <c r="J8" s="3">
        <v>2909</v>
      </c>
      <c r="K8" s="3">
        <v>5.5648621041879469</v>
      </c>
      <c r="L8" s="3">
        <v>3646</v>
      </c>
      <c r="M8" s="3">
        <v>0.73054331864904554</v>
      </c>
      <c r="N8" s="3">
        <v>3260</v>
      </c>
      <c r="O8" s="3">
        <v>0.86206030150753765</v>
      </c>
      <c r="P8" s="3">
        <v>2566</v>
      </c>
      <c r="Q8" s="3">
        <v>1.2168464004663364</v>
      </c>
      <c r="R8" s="3">
        <v>4649</v>
      </c>
      <c r="S8" s="3">
        <v>0.99928143712574846</v>
      </c>
      <c r="T8" s="3">
        <v>3416</v>
      </c>
      <c r="U8" s="3">
        <v>1.0337967401725792</v>
      </c>
      <c r="V8" s="3">
        <v>5955</v>
      </c>
      <c r="W8" s="11">
        <f>'2021'!C8/'2020'!V8</f>
        <v>0.69219143576826192</v>
      </c>
    </row>
    <row r="9" spans="1:23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1:23" ht="22.5" customHeight="1" x14ac:dyDescent="0.25">
      <c r="A10" s="19"/>
      <c r="B10" s="4"/>
      <c r="C10" s="3">
        <v>1508</v>
      </c>
      <c r="D10" s="3">
        <v>1565</v>
      </c>
      <c r="E10" s="3">
        <v>1520</v>
      </c>
      <c r="F10" s="3">
        <v>1633</v>
      </c>
      <c r="G10" s="3">
        <v>1.3224043715846994</v>
      </c>
      <c r="H10" s="3">
        <v>1311</v>
      </c>
      <c r="I10" s="3">
        <v>0.85055096418732778</v>
      </c>
      <c r="J10" s="3">
        <v>1021</v>
      </c>
      <c r="K10" s="3">
        <v>1.511740890688259</v>
      </c>
      <c r="L10" s="3">
        <v>1270</v>
      </c>
      <c r="M10" s="3">
        <v>0.81735404392072841</v>
      </c>
      <c r="N10" s="3">
        <v>1234</v>
      </c>
      <c r="O10" s="3">
        <v>0.93446920052424642</v>
      </c>
      <c r="P10" s="3">
        <v>1357</v>
      </c>
      <c r="Q10" s="3">
        <v>0.82678821879382891</v>
      </c>
      <c r="R10" s="3">
        <v>1348</v>
      </c>
      <c r="S10" s="3">
        <v>0.84987277353689572</v>
      </c>
      <c r="T10" s="3">
        <v>1628</v>
      </c>
      <c r="U10" s="3">
        <v>2.2035928143712575</v>
      </c>
      <c r="V10" s="3">
        <v>1500</v>
      </c>
      <c r="W10" s="11">
        <f>'2021'!C10/'2020'!V10</f>
        <v>1.0693333333333332</v>
      </c>
    </row>
    <row r="11" spans="1:23" ht="22.5" customHeight="1" x14ac:dyDescent="0.25">
      <c r="A11" s="23" t="s">
        <v>17</v>
      </c>
      <c r="B11" s="24"/>
      <c r="C11" s="9">
        <f>SUM(C5:C8,C10)</f>
        <v>4331625</v>
      </c>
      <c r="D11" s="9">
        <f t="shared" ref="D11:T11" si="1">SUM(D5:D8,D10)</f>
        <v>4273172</v>
      </c>
      <c r="E11" s="9">
        <f t="shared" si="1"/>
        <v>4712630</v>
      </c>
      <c r="F11" s="9">
        <f t="shared" si="1"/>
        <v>3702660</v>
      </c>
      <c r="G11" s="9"/>
      <c r="H11" s="9">
        <f t="shared" si="1"/>
        <v>3144757</v>
      </c>
      <c r="I11" s="9"/>
      <c r="J11" s="9">
        <f t="shared" si="1"/>
        <v>2347403</v>
      </c>
      <c r="K11" s="9"/>
      <c r="L11" s="9">
        <f t="shared" si="1"/>
        <v>3207250</v>
      </c>
      <c r="M11" s="9"/>
      <c r="N11" s="9">
        <f t="shared" si="1"/>
        <v>3323135</v>
      </c>
      <c r="O11" s="9"/>
      <c r="P11" s="9">
        <f t="shared" si="1"/>
        <v>3304345</v>
      </c>
      <c r="Q11" s="9"/>
      <c r="R11" s="9">
        <f>SUM(R5:R8,R10)</f>
        <v>3427077</v>
      </c>
      <c r="S11" s="9"/>
      <c r="T11" s="9">
        <f t="shared" si="1"/>
        <v>3845605</v>
      </c>
      <c r="U11" s="9"/>
      <c r="V11" s="9">
        <f>SUM(V5:V8,V10)</f>
        <v>4629347</v>
      </c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0.28515625" style="1" customWidth="1"/>
    <col min="4" max="4" width="20.28515625" style="1" hidden="1" customWidth="1"/>
    <col min="5" max="5" width="20.28515625" style="1" customWidth="1"/>
    <col min="6" max="6" width="20.28515625" style="1" hidden="1" customWidth="1"/>
    <col min="7" max="7" width="20.28515625" style="1" customWidth="1"/>
    <col min="8" max="8" width="20.28515625" style="1" hidden="1" customWidth="1"/>
    <col min="9" max="9" width="20.28515625" style="1" customWidth="1"/>
    <col min="10" max="11" width="20.28515625" style="1" hidden="1" customWidth="1"/>
    <col min="12" max="12" width="20.28515625" style="1" customWidth="1"/>
    <col min="13" max="14" width="20.28515625" style="1" hidden="1" customWidth="1"/>
    <col min="15" max="15" width="20.28515625" style="1" customWidth="1"/>
    <col min="16" max="17" width="20.28515625" style="1" hidden="1" customWidth="1"/>
    <col min="18" max="18" width="20.28515625" style="1" customWidth="1"/>
    <col min="19" max="20" width="20.28515625" style="1" hidden="1" customWidth="1"/>
    <col min="21" max="21" width="20.28515625" style="1" customWidth="1"/>
    <col min="22" max="23" width="20.28515625" style="1" hidden="1" customWidth="1"/>
    <col min="24" max="24" width="20.28515625" style="1" customWidth="1"/>
    <col min="25" max="26" width="20.28515625" style="1" hidden="1" customWidth="1"/>
    <col min="27" max="27" width="20.28515625" style="1" customWidth="1"/>
    <col min="28" max="29" width="20.28515625" style="1" hidden="1" customWidth="1"/>
    <col min="30" max="30" width="20.28515625" style="1" customWidth="1"/>
    <col min="31" max="32" width="20.28515625" style="1" hidden="1" customWidth="1"/>
    <col min="33" max="33" width="20.28515625" style="1" customWidth="1"/>
    <col min="34" max="34" width="9.140625" style="11"/>
    <col min="35" max="16384" width="9.140625" style="1"/>
  </cols>
  <sheetData>
    <row r="2" spans="1:34" ht="42.75" customHeight="1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4" s="2" customFormat="1" ht="33" customHeight="1" x14ac:dyDescent="0.25">
      <c r="A3" s="6" t="s">
        <v>21</v>
      </c>
      <c r="B3" s="7" t="s">
        <v>0</v>
      </c>
      <c r="C3" s="8" t="s">
        <v>1</v>
      </c>
      <c r="D3" s="8"/>
      <c r="E3" s="8" t="s">
        <v>2</v>
      </c>
      <c r="F3" s="8"/>
      <c r="G3" s="8" t="s">
        <v>3</v>
      </c>
      <c r="H3" s="8"/>
      <c r="I3" s="8" t="s">
        <v>4</v>
      </c>
      <c r="J3" s="8"/>
      <c r="K3" s="8"/>
      <c r="L3" s="8" t="s">
        <v>5</v>
      </c>
      <c r="M3" s="8"/>
      <c r="N3" s="8"/>
      <c r="O3" s="8" t="s">
        <v>6</v>
      </c>
      <c r="P3" s="8"/>
      <c r="Q3" s="8"/>
      <c r="R3" s="8" t="s">
        <v>7</v>
      </c>
      <c r="S3" s="8"/>
      <c r="T3" s="8"/>
      <c r="U3" s="8" t="s">
        <v>8</v>
      </c>
      <c r="V3" s="8"/>
      <c r="W3" s="8"/>
      <c r="X3" s="8" t="s">
        <v>9</v>
      </c>
      <c r="Y3" s="8"/>
      <c r="Z3" s="8"/>
      <c r="AA3" s="8" t="s">
        <v>10</v>
      </c>
      <c r="AB3" s="8"/>
      <c r="AC3" s="8"/>
      <c r="AD3" s="8" t="s">
        <v>11</v>
      </c>
      <c r="AE3" s="8"/>
      <c r="AF3" s="8"/>
      <c r="AG3" s="8" t="s">
        <v>12</v>
      </c>
      <c r="AH3" s="12"/>
    </row>
    <row r="4" spans="1:34" ht="22.5" customHeight="1" x14ac:dyDescent="0.25">
      <c r="A4" s="17" t="s">
        <v>32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4" ht="22.5" customHeight="1" x14ac:dyDescent="0.25">
      <c r="A5" s="18"/>
      <c r="B5" s="5" t="s">
        <v>13</v>
      </c>
      <c r="C5" s="3">
        <v>4234626</v>
      </c>
      <c r="D5" s="3">
        <v>0.98691108570902841</v>
      </c>
      <c r="E5" s="3">
        <v>3778552</v>
      </c>
      <c r="F5" s="3">
        <v>1.1063471882783042</v>
      </c>
      <c r="G5" s="3">
        <v>3620177</v>
      </c>
      <c r="H5" s="3">
        <v>0.79579319620055256</v>
      </c>
      <c r="I5" s="3">
        <v>2975973</v>
      </c>
      <c r="J5" s="3"/>
      <c r="K5" s="3">
        <v>0.85043898107859195</v>
      </c>
      <c r="L5" s="3">
        <v>2436915</v>
      </c>
      <c r="M5" s="3"/>
      <c r="N5" s="3">
        <v>0.71664410533090595</v>
      </c>
      <c r="O5" s="3">
        <v>2452064</v>
      </c>
      <c r="P5" s="3"/>
      <c r="Q5" s="3">
        <v>1.3905399493182486</v>
      </c>
      <c r="R5" s="3">
        <v>2623848</v>
      </c>
      <c r="S5" s="3"/>
      <c r="T5" s="3">
        <v>1.0409125353551161</v>
      </c>
      <c r="U5" s="3">
        <v>3311695</v>
      </c>
      <c r="V5" s="3"/>
      <c r="W5" s="3">
        <v>0.99386378228070626</v>
      </c>
      <c r="X5" s="3">
        <v>2669721</v>
      </c>
      <c r="Y5" s="3"/>
      <c r="Z5" s="3">
        <v>1.0438455376527211</v>
      </c>
      <c r="AA5" s="3">
        <v>3144502</v>
      </c>
      <c r="AB5" s="3"/>
      <c r="AC5" s="3">
        <v>1.1223188683514609</v>
      </c>
      <c r="AD5" s="3">
        <v>3440298</v>
      </c>
      <c r="AE5" s="3"/>
      <c r="AF5" s="3">
        <v>1.2105080464059297</v>
      </c>
      <c r="AG5" s="3">
        <v>4089896</v>
      </c>
      <c r="AH5" s="11">
        <f>'2022'!D5/'2021'!AG5</f>
        <v>1.036965732135976</v>
      </c>
    </row>
    <row r="6" spans="1:34" ht="22.5" customHeight="1" x14ac:dyDescent="0.25">
      <c r="A6" s="18"/>
      <c r="B6" s="5" t="s">
        <v>14</v>
      </c>
      <c r="C6" s="3"/>
      <c r="D6" s="3"/>
      <c r="E6" s="3"/>
      <c r="F6" s="3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22.5" customHeight="1" x14ac:dyDescent="0.25">
      <c r="A7" s="18"/>
      <c r="B7" s="5" t="s">
        <v>15</v>
      </c>
      <c r="C7" s="3">
        <v>100969</v>
      </c>
      <c r="D7" s="3">
        <v>0.97586391048936472</v>
      </c>
      <c r="E7" s="3">
        <v>122681</v>
      </c>
      <c r="F7" s="3">
        <v>0.9991057127602776</v>
      </c>
      <c r="G7" s="3">
        <v>119782</v>
      </c>
      <c r="H7" s="3">
        <v>0.45870572989726532</v>
      </c>
      <c r="I7" s="3">
        <v>105858</v>
      </c>
      <c r="J7" s="3"/>
      <c r="K7" s="3">
        <v>0.81682223937324339</v>
      </c>
      <c r="L7" s="3">
        <v>104338</v>
      </c>
      <c r="M7" s="3"/>
      <c r="N7" s="3">
        <v>2.3748484632389646</v>
      </c>
      <c r="O7" s="3">
        <v>129920</v>
      </c>
      <c r="P7" s="3"/>
      <c r="Q7" s="3">
        <v>0.96745739809323628</v>
      </c>
      <c r="R7" s="3">
        <v>112948</v>
      </c>
      <c r="S7" s="3"/>
      <c r="T7" s="3">
        <v>0.92678176527643064</v>
      </c>
      <c r="U7" s="3">
        <v>97935</v>
      </c>
      <c r="V7" s="3"/>
      <c r="W7" s="3">
        <v>1.0118219342090942</v>
      </c>
      <c r="X7" s="3">
        <f>64420+38163</f>
        <v>102583</v>
      </c>
      <c r="Y7" s="3"/>
      <c r="Z7" s="3">
        <v>0.84483372086288078</v>
      </c>
      <c r="AA7" s="3">
        <v>120155</v>
      </c>
      <c r="AB7" s="3"/>
      <c r="AC7" s="3">
        <v>1.1322931664364979</v>
      </c>
      <c r="AD7" s="3">
        <v>99906</v>
      </c>
      <c r="AE7" s="3"/>
      <c r="AF7" s="3">
        <v>0.97576250367627981</v>
      </c>
      <c r="AG7" s="3">
        <v>85051</v>
      </c>
      <c r="AH7" s="11">
        <f>'2022'!D7/'2021'!AG7</f>
        <v>0.97421547071756942</v>
      </c>
    </row>
    <row r="8" spans="1:34" ht="22.5" customHeight="1" x14ac:dyDescent="0.25">
      <c r="A8" s="18"/>
      <c r="B8" s="5" t="s">
        <v>16</v>
      </c>
      <c r="C8" s="3">
        <v>4122</v>
      </c>
      <c r="D8" s="3">
        <v>0.93807829181494662</v>
      </c>
      <c r="E8" s="3">
        <v>3500</v>
      </c>
      <c r="F8" s="3">
        <v>1.5990136570561457</v>
      </c>
      <c r="G8" s="3">
        <v>5992</v>
      </c>
      <c r="H8" s="3">
        <v>1.3703440094899169</v>
      </c>
      <c r="I8" s="3">
        <v>6782</v>
      </c>
      <c r="J8" s="3"/>
      <c r="K8" s="3">
        <v>0.54864958448753465</v>
      </c>
      <c r="L8" s="3">
        <v>2728</v>
      </c>
      <c r="M8" s="3"/>
      <c r="N8" s="3">
        <v>0.91795519091195965</v>
      </c>
      <c r="O8" s="3">
        <v>4505</v>
      </c>
      <c r="P8" s="3"/>
      <c r="Q8" s="3">
        <v>1.2533516672396012</v>
      </c>
      <c r="R8" s="3">
        <v>3500</v>
      </c>
      <c r="S8" s="3"/>
      <c r="T8" s="3">
        <v>0.89413055403181574</v>
      </c>
      <c r="U8" s="3">
        <v>3224</v>
      </c>
      <c r="V8" s="3"/>
      <c r="W8" s="3">
        <v>0.78711656441717792</v>
      </c>
      <c r="X8" s="3">
        <v>481</v>
      </c>
      <c r="Y8" s="3"/>
      <c r="Z8" s="3">
        <v>1.8117692907248637</v>
      </c>
      <c r="AA8" s="3">
        <v>8300</v>
      </c>
      <c r="AB8" s="3"/>
      <c r="AC8" s="3">
        <v>0.73478167347816736</v>
      </c>
      <c r="AD8" s="3">
        <v>5130</v>
      </c>
      <c r="AE8" s="3"/>
      <c r="AF8" s="3">
        <v>1.7432669789227166</v>
      </c>
      <c r="AG8" s="3">
        <v>4720</v>
      </c>
      <c r="AH8" s="11">
        <f>'2022'!D8/'2021'!AG8</f>
        <v>1.1997881355932203</v>
      </c>
    </row>
    <row r="9" spans="1:34" ht="22.5" customHeight="1" x14ac:dyDescent="0.25">
      <c r="A9" s="18"/>
      <c r="B9" s="20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4" ht="22.5" customHeight="1" x14ac:dyDescent="0.25">
      <c r="A10" s="19"/>
      <c r="B10" s="4"/>
      <c r="C10" s="3">
        <v>1604</v>
      </c>
      <c r="D10" s="3">
        <v>1.0377984084880636</v>
      </c>
      <c r="E10" s="3">
        <v>1678</v>
      </c>
      <c r="F10" s="3">
        <v>0.97124600638977632</v>
      </c>
      <c r="G10" s="3">
        <v>1727</v>
      </c>
      <c r="H10" s="3">
        <v>1.0743421052631579</v>
      </c>
      <c r="I10" s="3">
        <v>1481</v>
      </c>
      <c r="J10" s="3"/>
      <c r="K10" s="3">
        <v>0.80281690140845074</v>
      </c>
      <c r="L10" s="3">
        <v>1279</v>
      </c>
      <c r="M10" s="3"/>
      <c r="N10" s="3">
        <v>0.77879481311975596</v>
      </c>
      <c r="O10" s="3">
        <v>1266</v>
      </c>
      <c r="P10" s="3"/>
      <c r="Q10" s="3">
        <v>1.2438785504407444</v>
      </c>
      <c r="R10" s="3">
        <v>1567</v>
      </c>
      <c r="S10" s="3"/>
      <c r="T10" s="3">
        <v>0.97165354330708664</v>
      </c>
      <c r="U10" s="3">
        <v>1392</v>
      </c>
      <c r="V10" s="3"/>
      <c r="W10" s="3">
        <v>1.09967585089141</v>
      </c>
      <c r="X10" s="3">
        <v>1746</v>
      </c>
      <c r="Y10" s="3"/>
      <c r="Z10" s="3">
        <v>0.99336772291820197</v>
      </c>
      <c r="AA10" s="3">
        <v>1890</v>
      </c>
      <c r="AB10" s="3"/>
      <c r="AC10" s="3">
        <v>1.2077151335311573</v>
      </c>
      <c r="AD10" s="3">
        <v>2472</v>
      </c>
      <c r="AE10" s="3"/>
      <c r="AF10" s="3">
        <v>0.92137592137592139</v>
      </c>
      <c r="AG10" s="3">
        <v>1776</v>
      </c>
      <c r="AH10" s="11">
        <f>'2022'!D10/'2021'!AG10</f>
        <v>0.81756756756756754</v>
      </c>
    </row>
    <row r="11" spans="1:34" ht="22.5" customHeight="1" x14ac:dyDescent="0.25">
      <c r="A11" s="23" t="s">
        <v>17</v>
      </c>
      <c r="B11" s="24"/>
      <c r="C11" s="9">
        <f>SUM(C5:C8,C10)</f>
        <v>4341321</v>
      </c>
      <c r="D11" s="9"/>
      <c r="E11" s="9">
        <f t="shared" ref="E11:AD11" si="0">SUM(E5:E8,E10)</f>
        <v>3906411</v>
      </c>
      <c r="F11" s="9"/>
      <c r="G11" s="9">
        <f t="shared" si="0"/>
        <v>3747678</v>
      </c>
      <c r="H11" s="9"/>
      <c r="I11" s="9">
        <f t="shared" si="0"/>
        <v>3090094</v>
      </c>
      <c r="J11" s="9"/>
      <c r="K11" s="9"/>
      <c r="L11" s="9">
        <f t="shared" si="0"/>
        <v>2545260</v>
      </c>
      <c r="M11" s="9"/>
      <c r="N11" s="9"/>
      <c r="O11" s="9">
        <f t="shared" si="0"/>
        <v>2587755</v>
      </c>
      <c r="P11" s="9"/>
      <c r="Q11" s="9"/>
      <c r="R11" s="9">
        <f t="shared" si="0"/>
        <v>2741863</v>
      </c>
      <c r="S11" s="9"/>
      <c r="T11" s="9"/>
      <c r="U11" s="9">
        <f t="shared" si="0"/>
        <v>3414246</v>
      </c>
      <c r="V11" s="9"/>
      <c r="W11" s="9"/>
      <c r="X11" s="9">
        <f t="shared" si="0"/>
        <v>2774531</v>
      </c>
      <c r="Y11" s="9"/>
      <c r="Z11" s="9"/>
      <c r="AA11" s="9">
        <f>SUM(AA5:AA8,AA10)</f>
        <v>3274847</v>
      </c>
      <c r="AB11" s="9"/>
      <c r="AC11" s="9"/>
      <c r="AD11" s="9">
        <f t="shared" si="0"/>
        <v>3547806</v>
      </c>
      <c r="AE11" s="9"/>
      <c r="AF11" s="9"/>
      <c r="AG11" s="9">
        <f>SUM(AG5:AG8,AG10)</f>
        <v>4181443</v>
      </c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2024-04-24T07:29:59Z</dcterms:modified>
</cp:coreProperties>
</file>